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575" windowHeight="6015" tabRatio="776" activeTab="4"/>
  </bookViews>
  <sheets>
    <sheet name="◆使い方" sheetId="1" r:id="rId1"/>
    <sheet name="入力シート (記載例)" sheetId="2" r:id="rId2"/>
    <sheet name="入力シート" sheetId="3" r:id="rId3"/>
    <sheet name="指導者・審判員" sheetId="4" r:id="rId4"/>
    <sheet name="申込書" sheetId="5" r:id="rId5"/>
    <sheet name="メンバー表" sheetId="6" r:id="rId6"/>
  </sheets>
  <definedNames>
    <definedName name="_xlfn.IFERROR" hidden="1">#NAME?</definedName>
    <definedName name="_xlnm.Print_Area" localSheetId="5">'メンバー表'!$A$1:$R$60</definedName>
    <definedName name="_xlnm.Print_Area" localSheetId="4">'申込書'!$A$1:$AZ$45</definedName>
    <definedName name="_xlnm.Print_Titles" localSheetId="5">'メンバー表'!$1:$5</definedName>
    <definedName name="_xlnm.Print_Titles" localSheetId="4">'申込書'!$1:$3</definedName>
    <definedName name="_xlnm.Print_Titles" localSheetId="2">'入力シート'!$52:$53</definedName>
    <definedName name="_xlnm.Print_Titles" localSheetId="1">'入力シート (記載例)'!$52:$53</definedName>
  </definedNames>
  <calcPr fullCalcOnLoad="1"/>
</workbook>
</file>

<file path=xl/sharedStrings.xml><?xml version="1.0" encoding="utf-8"?>
<sst xmlns="http://schemas.openxmlformats.org/spreadsheetml/2006/main" count="800" uniqueCount="336">
  <si>
    <t>チーム名</t>
  </si>
  <si>
    <t>チーム番号</t>
  </si>
  <si>
    <t>チーム所在地</t>
  </si>
  <si>
    <t>背番号</t>
  </si>
  <si>
    <t>ﾎﾟｼﾞｼｮﾝ</t>
  </si>
  <si>
    <t>選 手 氏 名</t>
  </si>
  <si>
    <t>ＴＥＬ</t>
  </si>
  <si>
    <t>〒</t>
  </si>
  <si>
    <t>シャツ</t>
  </si>
  <si>
    <t>ショーツ</t>
  </si>
  <si>
    <t>ユニフォーム</t>
  </si>
  <si>
    <t>(正)</t>
  </si>
  <si>
    <t>(副)</t>
  </si>
  <si>
    <t>会長</t>
  </si>
  <si>
    <t>【印】</t>
  </si>
  <si>
    <t>チーム名</t>
  </si>
  <si>
    <t>FP</t>
  </si>
  <si>
    <t>GK</t>
  </si>
  <si>
    <t>個人登録番号</t>
  </si>
  <si>
    <t>年齢</t>
  </si>
  <si>
    <t>携帯</t>
  </si>
  <si>
    <t>ＦＡＸ</t>
  </si>
  <si>
    <t>身長　　　（ｃｍ）</t>
  </si>
  <si>
    <t>体重　　　（ｋｇ）</t>
  </si>
  <si>
    <t>前所属チーム</t>
  </si>
  <si>
    <t>役職</t>
  </si>
  <si>
    <t>氏　　名</t>
  </si>
  <si>
    <t>監督</t>
  </si>
  <si>
    <t>/  /</t>
  </si>
  <si>
    <r>
      <t xml:space="preserve">背番号
</t>
    </r>
    <r>
      <rPr>
        <sz val="6"/>
        <rFont val="ＭＳ Ｐゴシック"/>
        <family val="3"/>
      </rPr>
      <t>(主将に○)</t>
    </r>
  </si>
  <si>
    <t>氏名</t>
  </si>
  <si>
    <t>住所</t>
  </si>
  <si>
    <t>連絡
責任者</t>
  </si>
  <si>
    <t>生年月日
(西暦）</t>
  </si>
  <si>
    <t>◆チーム</t>
  </si>
  <si>
    <t>◆選手</t>
  </si>
  <si>
    <t>整理番号</t>
  </si>
  <si>
    <t>背番号</t>
  </si>
  <si>
    <t>フリガナ</t>
  </si>
  <si>
    <t>所属県</t>
  </si>
  <si>
    <t>漢字</t>
  </si>
  <si>
    <t>カナ</t>
  </si>
  <si>
    <t>チーム名</t>
  </si>
  <si>
    <t>監督氏名</t>
  </si>
  <si>
    <t>スタッフ１</t>
  </si>
  <si>
    <t>シャツ</t>
  </si>
  <si>
    <t>ショーツ</t>
  </si>
  <si>
    <t>F P 正</t>
  </si>
  <si>
    <t>F P 副</t>
  </si>
  <si>
    <t>G K 正</t>
  </si>
  <si>
    <t>G K 副</t>
  </si>
  <si>
    <t>　ユニフォーム</t>
  </si>
  <si>
    <t>チーム番号</t>
  </si>
  <si>
    <t>連絡責任者</t>
  </si>
  <si>
    <t>郵便番号</t>
  </si>
  <si>
    <t>ＴＥＬ</t>
  </si>
  <si>
    <t>携帯電話</t>
  </si>
  <si>
    <t>身長（ｃｍ）</t>
  </si>
  <si>
    <t>体重（ｋｇ）</t>
  </si>
  <si>
    <t>メ ン バ ー 提 出 用 紙</t>
  </si>
  <si>
    <t>大会名</t>
  </si>
  <si>
    <t>位置</t>
  </si>
  <si>
    <t>フ　リ　ガ　ナ</t>
  </si>
  <si>
    <t>先発</t>
  </si>
  <si>
    <t>交代</t>
  </si>
  <si>
    <t>ﾍﾞﾝﾁ
外</t>
  </si>
  <si>
    <t>相手チーム名</t>
  </si>
  <si>
    <t>氏　　　　名</t>
  </si>
  <si>
    <t>会　場</t>
  </si>
  <si>
    <t>チームスタッフ</t>
  </si>
  <si>
    <t>役　職</t>
  </si>
  <si>
    <t>氏　　　　　名</t>
  </si>
  <si>
    <t>ユニフォームの色</t>
  </si>
  <si>
    <t>F P 正</t>
  </si>
  <si>
    <t>F P 副</t>
  </si>
  <si>
    <t>G K 正</t>
  </si>
  <si>
    <t>G K 副</t>
  </si>
  <si>
    <t>◆開催年度</t>
  </si>
  <si>
    <t>◆大会名</t>
  </si>
  <si>
    <t>◆記載年月日</t>
  </si>
  <si>
    <t>◆所属協会</t>
  </si>
  <si>
    <t>県サッカー協会</t>
  </si>
  <si>
    <t>◆協会長名</t>
  </si>
  <si>
    <t>開始時間</t>
  </si>
  <si>
    <t>監督署名</t>
  </si>
  <si>
    <t>上記選手が、平成</t>
  </si>
  <si>
    <t>年度本協会に登録していることを証します。</t>
  </si>
  <si>
    <t>県サッカー協会（都道府県）</t>
  </si>
  <si>
    <t>参加申込書</t>
  </si>
  <si>
    <t>マッチ
ナンバー</t>
  </si>
  <si>
    <t>年月日</t>
  </si>
  <si>
    <t>登録番号</t>
  </si>
  <si>
    <t>スタッフ３</t>
  </si>
  <si>
    <t>スタッフ４</t>
  </si>
  <si>
    <t>スタッフ５</t>
  </si>
  <si>
    <t>スタッフ６</t>
  </si>
  <si>
    <t>スタッフ７</t>
  </si>
  <si>
    <t>スタッフ８</t>
  </si>
  <si>
    <t>スタッフ９</t>
  </si>
  <si>
    <t>スタッフ１０</t>
  </si>
  <si>
    <t>チーム役員
（９名まで）</t>
  </si>
  <si>
    <t>GK</t>
  </si>
  <si>
    <t>スタッフ１１</t>
  </si>
  <si>
    <t>ライセンス</t>
  </si>
  <si>
    <t>DF</t>
  </si>
  <si>
    <t>◆スタッフ</t>
  </si>
  <si>
    <t>920-0000</t>
  </si>
  <si>
    <t>イシカワフットボールクラブ</t>
  </si>
  <si>
    <t>イシカワ　タロウ</t>
  </si>
  <si>
    <t>072-999-0001</t>
  </si>
  <si>
    <t>076-999-0002</t>
  </si>
  <si>
    <t>090-9999-0001</t>
  </si>
  <si>
    <t>C99999993</t>
  </si>
  <si>
    <t>ソックス</t>
  </si>
  <si>
    <t>ソックス</t>
  </si>
  <si>
    <t>帯同指導者及び帯同審判員報告書（石川県社会人サッカー連盟用）</t>
  </si>
  <si>
    <t>監</t>
  </si>
  <si>
    <t>主</t>
  </si>
  <si>
    <t>督</t>
  </si>
  <si>
    <t>将</t>
  </si>
  <si>
    <t>帯　同</t>
  </si>
  <si>
    <t>級</t>
  </si>
  <si>
    <t>指導者</t>
  </si>
  <si>
    <t>審判員</t>
  </si>
  <si>
    <t>スタッフ１２</t>
  </si>
  <si>
    <t>スタッフ１３</t>
  </si>
  <si>
    <t>スタッフ１４</t>
  </si>
  <si>
    <t>帯同審判員</t>
  </si>
  <si>
    <t>帯同指導者</t>
  </si>
  <si>
    <t>スタッフ２</t>
  </si>
  <si>
    <t>スタッフ１５</t>
  </si>
  <si>
    <t>マネージャ</t>
  </si>
  <si>
    <t>C</t>
  </si>
  <si>
    <t>平成　　　年　　　月　　　日</t>
  </si>
  <si>
    <t>　　時　　　分</t>
  </si>
  <si>
    <t>主将</t>
  </si>
  <si>
    <t>○</t>
  </si>
  <si>
    <t>リーグ主将に○</t>
  </si>
  <si>
    <t>申込大会名称</t>
  </si>
  <si>
    <t>2018石川県フットボールリーグ</t>
  </si>
  <si>
    <t>申込書No.</t>
  </si>
  <si>
    <t>ポジション</t>
  </si>
  <si>
    <t>※３　５部提出（マッチ・記録・審判・相手・本部）</t>
  </si>
  <si>
    <t>ベンチ入</t>
  </si>
  <si>
    <t>フ　リ　ガ　ナ</t>
  </si>
  <si>
    <t>氏　　　　名</t>
  </si>
  <si>
    <r>
      <rPr>
        <sz val="10"/>
        <rFont val="ＭＳ Ｐ明朝"/>
        <family val="1"/>
      </rPr>
      <t xml:space="preserve">ベンチ
</t>
    </r>
    <r>
      <rPr>
        <sz val="11"/>
        <rFont val="ＭＳ Ｐ明朝"/>
        <family val="1"/>
      </rPr>
      <t>外</t>
    </r>
  </si>
  <si>
    <t>※ベンチ入りするスタッフは、「ベンチ入」欄に○を付けてください</t>
  </si>
  <si>
    <t>※１　「先発」・「交代」・「ベンチ外」欄に○印を付けてください。</t>
  </si>
  <si>
    <t>※２　主将は「背番号」に○印を付けてください。</t>
  </si>
  <si>
    <t>石川県</t>
  </si>
  <si>
    <t>999999</t>
  </si>
  <si>
    <t>石川県金沢市</t>
  </si>
  <si>
    <t>石川フットボールクラブ</t>
  </si>
  <si>
    <t>石川　太郎</t>
  </si>
  <si>
    <t>石川県金沢市○○○１－２－３</t>
  </si>
  <si>
    <t>チーフコーチ</t>
  </si>
  <si>
    <t>石川　チーフ</t>
  </si>
  <si>
    <t>イシカワ　チーフ</t>
  </si>
  <si>
    <t>C99999992</t>
  </si>
  <si>
    <t>B</t>
  </si>
  <si>
    <t>アシスタントコーチ</t>
  </si>
  <si>
    <t>石川　アシスタント</t>
  </si>
  <si>
    <t>イシカワ　アシスタント</t>
  </si>
  <si>
    <t>石川　監督</t>
  </si>
  <si>
    <t>イシカワ　カントク</t>
  </si>
  <si>
    <t>C99999991</t>
  </si>
  <si>
    <t>A</t>
  </si>
  <si>
    <t>石川　審判</t>
  </si>
  <si>
    <t>イシカワ　シンパン</t>
  </si>
  <si>
    <t>R99999991</t>
  </si>
  <si>
    <t>金沢　審判</t>
  </si>
  <si>
    <t>カナザワ　シンパン</t>
  </si>
  <si>
    <t>R99999992</t>
  </si>
  <si>
    <t>石川　マネージャ</t>
  </si>
  <si>
    <t>イシカワ　マネージャ</t>
  </si>
  <si>
    <t>トレーナー</t>
  </si>
  <si>
    <t>石川　トレーナー</t>
  </si>
  <si>
    <t>イシカワ　トレーナー</t>
  </si>
  <si>
    <t>金沢　アシスタント</t>
  </si>
  <si>
    <t>カナザワ　アシスタント</t>
  </si>
  <si>
    <t>C99999994</t>
  </si>
  <si>
    <t>D</t>
  </si>
  <si>
    <t>石川　一郎</t>
  </si>
  <si>
    <t>イシカワ　イチロウ</t>
  </si>
  <si>
    <t>石川　二郎</t>
  </si>
  <si>
    <t>MF</t>
  </si>
  <si>
    <t>FW</t>
  </si>
  <si>
    <t>石川　三郎</t>
  </si>
  <si>
    <t>石川　五郎</t>
  </si>
  <si>
    <t>石川　四郎</t>
  </si>
  <si>
    <t>石川　六郎</t>
  </si>
  <si>
    <t>石川　七郎</t>
  </si>
  <si>
    <t>石川　八郎</t>
  </si>
  <si>
    <t>石川　九郎</t>
  </si>
  <si>
    <t>石川　十郎</t>
  </si>
  <si>
    <t>イシカワ　ジロウ</t>
  </si>
  <si>
    <t>イシカワ　サブロウ</t>
  </si>
  <si>
    <t>イシカワ　シロウ</t>
  </si>
  <si>
    <t>イシカワ　ゴロウ</t>
  </si>
  <si>
    <t>イシカワ　ロクロウ</t>
  </si>
  <si>
    <t>イシカワ　シチロウ</t>
  </si>
  <si>
    <t>イシカワ　ハチロウ</t>
  </si>
  <si>
    <t>イシカワ　クロウ</t>
  </si>
  <si>
    <t>イシカワ　ジュウロウ</t>
  </si>
  <si>
    <t>金沢　一郎</t>
  </si>
  <si>
    <t>金沢　二郎</t>
  </si>
  <si>
    <t>金沢　三郎</t>
  </si>
  <si>
    <t>金沢　四郎</t>
  </si>
  <si>
    <t>金沢　五郎</t>
  </si>
  <si>
    <t>金沢　六郎</t>
  </si>
  <si>
    <t>金沢　七郎</t>
  </si>
  <si>
    <t>金沢　八郎</t>
  </si>
  <si>
    <t>金沢　九郎</t>
  </si>
  <si>
    <t>金沢　十郎</t>
  </si>
  <si>
    <t>カナザワ　イチロウ</t>
  </si>
  <si>
    <t>カナザワ　ジロウ</t>
  </si>
  <si>
    <t>カナザワ　サブロウ</t>
  </si>
  <si>
    <t>カナザワ　シロウ</t>
  </si>
  <si>
    <t>カナザワ　ゴロウ</t>
  </si>
  <si>
    <t>カナザワ　ロクロウ</t>
  </si>
  <si>
    <t>カナザワ　シチロウ</t>
  </si>
  <si>
    <t>カナザワ　ハチロウ</t>
  </si>
  <si>
    <t>カナザワ　クロウ</t>
  </si>
  <si>
    <t>カナザワ　ジュウロウ</t>
  </si>
  <si>
    <t>白山　一郎</t>
  </si>
  <si>
    <t>白山　二郎</t>
  </si>
  <si>
    <t>白山　三郎</t>
  </si>
  <si>
    <t>白山　四郎</t>
  </si>
  <si>
    <t>白山　五郎</t>
  </si>
  <si>
    <t>白山　六郎</t>
  </si>
  <si>
    <t>白山　七郎</t>
  </si>
  <si>
    <t>白山　八郎</t>
  </si>
  <si>
    <t>白山　九郎</t>
  </si>
  <si>
    <t>白山　十郎</t>
  </si>
  <si>
    <t>ハクサン　イチロウ</t>
  </si>
  <si>
    <t>ハクサン　ジロウ</t>
  </si>
  <si>
    <t>ハクサン　サブロウ</t>
  </si>
  <si>
    <t>ハクサン　シロウ</t>
  </si>
  <si>
    <t>ハクサン　ゴロウ</t>
  </si>
  <si>
    <t>ハクサン　ロクロウ</t>
  </si>
  <si>
    <t>ハクサン　シチロウ</t>
  </si>
  <si>
    <t>ハクサン　ハチロウ</t>
  </si>
  <si>
    <t>ハクサン　クロウ</t>
  </si>
  <si>
    <t>ハクサン　ジュウロウ</t>
  </si>
  <si>
    <t>199104030001</t>
  </si>
  <si>
    <t>199006060002</t>
  </si>
  <si>
    <t>198907070003</t>
  </si>
  <si>
    <t>199408080005</t>
  </si>
  <si>
    <t>199609090006</t>
  </si>
  <si>
    <t>198510100007</t>
  </si>
  <si>
    <t>199311110008</t>
  </si>
  <si>
    <t>199612120010</t>
  </si>
  <si>
    <t>199701010011</t>
  </si>
  <si>
    <t>199902020014</t>
  </si>
  <si>
    <t>200003030015</t>
  </si>
  <si>
    <t>197007050016</t>
  </si>
  <si>
    <t>198108010017</t>
  </si>
  <si>
    <t>199409010018</t>
  </si>
  <si>
    <t>199410010019</t>
  </si>
  <si>
    <t>199411010020</t>
  </si>
  <si>
    <t>199412010021</t>
  </si>
  <si>
    <t>199001010022</t>
  </si>
  <si>
    <t>198904010023</t>
  </si>
  <si>
    <t>198901020030</t>
  </si>
  <si>
    <t>198704030031</t>
  </si>
  <si>
    <t>198608130001</t>
  </si>
  <si>
    <t>199705070002</t>
  </si>
  <si>
    <t>199510020003</t>
  </si>
  <si>
    <t>199602030004</t>
  </si>
  <si>
    <t>199511030005</t>
  </si>
  <si>
    <t>199508090006</t>
  </si>
  <si>
    <t>199703020007</t>
  </si>
  <si>
    <t>199107090008</t>
  </si>
  <si>
    <t>199209170009</t>
  </si>
  <si>
    <t>金沢フットボールクラブ</t>
  </si>
  <si>
    <t>白山サッカークラブ</t>
  </si>
  <si>
    <t>石川高等学校</t>
  </si>
  <si>
    <t>石川大学</t>
  </si>
  <si>
    <t>190</t>
  </si>
  <si>
    <t>92</t>
  </si>
  <si>
    <t>163</t>
  </si>
  <si>
    <t>61</t>
  </si>
  <si>
    <t>182</t>
  </si>
  <si>
    <t>79</t>
  </si>
  <si>
    <t>175</t>
  </si>
  <si>
    <t>69</t>
  </si>
  <si>
    <t>176</t>
  </si>
  <si>
    <t>70</t>
  </si>
  <si>
    <t>177</t>
  </si>
  <si>
    <t>71</t>
  </si>
  <si>
    <t>178</t>
  </si>
  <si>
    <t>72</t>
  </si>
  <si>
    <t>179</t>
  </si>
  <si>
    <t>73</t>
  </si>
  <si>
    <t>180</t>
  </si>
  <si>
    <t>74</t>
  </si>
  <si>
    <t>181</t>
  </si>
  <si>
    <t>75</t>
  </si>
  <si>
    <t>76</t>
  </si>
  <si>
    <t>183</t>
  </si>
  <si>
    <t>77</t>
  </si>
  <si>
    <t>184</t>
  </si>
  <si>
    <t>78</t>
  </si>
  <si>
    <t>185</t>
  </si>
  <si>
    <t>186</t>
  </si>
  <si>
    <t>80</t>
  </si>
  <si>
    <t>68</t>
  </si>
  <si>
    <t>66</t>
  </si>
  <si>
    <t>64</t>
  </si>
  <si>
    <t>62</t>
  </si>
  <si>
    <t>89</t>
  </si>
  <si>
    <t>173</t>
  </si>
  <si>
    <t>メールアドレス（ＰＣ）</t>
  </si>
  <si>
    <t>tato-ishikawa@xxxxx.ne.jp</t>
  </si>
  <si>
    <t>本申込書の使い方</t>
  </si>
  <si>
    <t>各種大会の申し込みにあたって</t>
  </si>
  <si>
    <t>チームスタッフや選手は大会の申し込みに関係なく、「入力シート」に記入することができます。</t>
  </si>
  <si>
    <t>記入する上で、特筆する点を以下に列記します。</t>
  </si>
  <si>
    <t>※</t>
  </si>
  <si>
    <t>①</t>
  </si>
  <si>
    <t>◆</t>
  </si>
  <si>
    <t>－</t>
  </si>
  <si>
    <t>他の大会に再利用することが可能です。</t>
  </si>
  <si>
    <t>申し込む大会は「入力シート」の申込大会名称をリストから選択します。</t>
  </si>
  <si>
    <t>申し込む大会にエントリーするスタッフや選手については、「入力シート」の申込書No.に番号を記入します。</t>
  </si>
  <si>
    <t>記入した番号に連動して、「申込書」と「メンバー表」に表示されます。</t>
  </si>
  <si>
    <t>※</t>
  </si>
  <si>
    <t>31人以上の選手をエントリーする場合、「申込書」と「メンバー表」の印刷範囲を下方向に拡げて下さい。</t>
  </si>
  <si>
    <t>②</t>
  </si>
  <si>
    <t>試合当日のメンバー表の提出にあたって</t>
  </si>
  <si>
    <t>「メンバー表」を必要部数だけ印刷して、利用してください。</t>
  </si>
  <si>
    <t>試合の年月日や対戦相手など、事前に分かっている範囲で記入してから印刷すると手間が省けます。</t>
  </si>
  <si>
    <t>「入力シート（記入例）」に従って、「入力シート」の必要事項を記入します。</t>
  </si>
  <si>
    <t>大会の申し込みに必要な事項を記入できましたら、本申込書（ファイル）を送付してください。</t>
  </si>
  <si>
    <t>第41回北信越県リーグ決勝大会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</si>
</sst>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mm/dd"/>
    <numFmt numFmtId="180" formatCode="\(\ @\ \)"/>
    <numFmt numFmtId="181" formatCode="0_);[Red]\(0\)"/>
    <numFmt numFmtId="182" formatCode="&quot;/  /&quot;"/>
    <numFmt numFmtId="183" formatCode="#,###"/>
  </numFmts>
  <fonts count="60">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Ｐ明朝"/>
      <family val="1"/>
    </font>
    <font>
      <sz val="9"/>
      <name val="ＭＳ Ｐ明朝"/>
      <family val="1"/>
    </font>
    <font>
      <sz val="8"/>
      <name val="ＭＳ Ｐ明朝"/>
      <family val="1"/>
    </font>
    <font>
      <sz val="10"/>
      <name val="ＭＳ Ｐ明朝"/>
      <family val="1"/>
    </font>
    <font>
      <sz val="8"/>
      <name val="ＭＳ Ｐゴシック"/>
      <family val="3"/>
    </font>
    <font>
      <sz val="9"/>
      <name val="ＭＳ Ｐゴシック"/>
      <family val="3"/>
    </font>
    <font>
      <sz val="12"/>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4"/>
      <name val="ＭＳ Ｐゴシック"/>
      <family val="3"/>
    </font>
    <font>
      <b/>
      <sz val="14"/>
      <name val="ＭＳ Ｐ明朝"/>
      <family val="1"/>
    </font>
    <font>
      <sz val="14"/>
      <name val="ＭＳ Ｐ明朝"/>
      <family val="1"/>
    </font>
    <font>
      <b/>
      <sz val="14"/>
      <name val="ＭＳ Ｐゴシック"/>
      <family val="3"/>
    </font>
    <font>
      <b/>
      <sz val="16"/>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1"/>
      <color theme="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3" tint="0.7999799847602844"/>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hair"/>
    </border>
    <border>
      <left style="hair"/>
      <right style="hair"/>
      <top style="hair"/>
      <bottom style="thin"/>
    </border>
    <border>
      <left>
        <color indexed="63"/>
      </left>
      <right style="medium"/>
      <top style="thin"/>
      <bottom style="thin"/>
    </border>
    <border>
      <left style="thin"/>
      <right>
        <color indexed="63"/>
      </right>
      <top>
        <color indexed="63"/>
      </top>
      <bottom>
        <color indexed="63"/>
      </bottom>
    </border>
    <border>
      <left>
        <color indexed="63"/>
      </left>
      <right style="dotted"/>
      <top>
        <color indexed="63"/>
      </top>
      <bottom>
        <color indexed="63"/>
      </bottom>
    </border>
    <border>
      <left style="medium"/>
      <right>
        <color indexed="63"/>
      </right>
      <top>
        <color indexed="63"/>
      </top>
      <bottom>
        <color indexed="63"/>
      </bottom>
    </border>
    <border diagonalDown="1">
      <left style="medium"/>
      <right style="hair"/>
      <top style="medium"/>
      <bottom style="thin"/>
      <diagonal style="thin"/>
    </border>
    <border>
      <left style="medium"/>
      <right style="hair"/>
      <top>
        <color indexed="63"/>
      </top>
      <bottom style="hair"/>
    </border>
    <border>
      <left style="medium"/>
      <right style="hair"/>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hair"/>
      <top style="thin"/>
      <bottom style="dotted"/>
    </border>
    <border>
      <left style="thin"/>
      <right style="hair"/>
      <top style="dotted"/>
      <bottom style="dotted"/>
    </border>
    <border>
      <left style="thin"/>
      <right style="hair"/>
      <top style="dotted"/>
      <bottom style="medium"/>
    </border>
    <border>
      <left style="dotted"/>
      <right style="hair"/>
      <top style="thin"/>
      <bottom style="dotted"/>
    </border>
    <border>
      <left style="dotted"/>
      <right style="hair"/>
      <top style="dotted"/>
      <bottom style="dotted"/>
    </border>
    <border>
      <left style="dotted"/>
      <right style="hair"/>
      <top style="dotted"/>
      <bottom style="medium"/>
    </border>
    <border>
      <left style="hair"/>
      <right style="hair"/>
      <top style="hair"/>
      <bottom style="hair"/>
    </border>
    <border>
      <left style="thin"/>
      <right style="thin"/>
      <top style="thin"/>
      <bottom>
        <color indexed="63"/>
      </bottom>
    </border>
    <border>
      <left style="thin"/>
      <right style="thin"/>
      <top>
        <color indexed="63"/>
      </top>
      <bottom style="thin"/>
    </border>
    <border>
      <left style="thin"/>
      <right style="thin"/>
      <top style="hair"/>
      <bottom style="thin"/>
    </border>
    <border>
      <left>
        <color indexed="63"/>
      </left>
      <right>
        <color indexed="63"/>
      </right>
      <top style="thin"/>
      <bottom style="thin"/>
    </border>
    <border>
      <left>
        <color indexed="63"/>
      </left>
      <right style="thin"/>
      <top>
        <color indexed="63"/>
      </top>
      <bottom>
        <color indexed="63"/>
      </bottom>
    </border>
    <border>
      <left style="hair"/>
      <right style="hair"/>
      <top>
        <color indexed="63"/>
      </top>
      <bottom style="hair"/>
    </border>
    <border>
      <left style="thin"/>
      <right>
        <color indexed="63"/>
      </right>
      <top style="thin"/>
      <bottom style="thin"/>
    </border>
    <border>
      <left>
        <color indexed="63"/>
      </left>
      <right style="thin"/>
      <top style="thin"/>
      <bottom style="thin"/>
    </border>
    <border diagonalUp="1" diagonalDown="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medium"/>
      <bottom style="thin"/>
    </border>
    <border>
      <left style="hair"/>
      <right>
        <color indexed="63"/>
      </right>
      <top style="medium"/>
      <bottom style="thin"/>
    </border>
    <border>
      <left>
        <color indexed="63"/>
      </left>
      <right>
        <color indexed="63"/>
      </right>
      <top style="medium"/>
      <bottom style="thin"/>
    </border>
    <border>
      <left>
        <color indexed="63"/>
      </left>
      <right style="hair"/>
      <top style="medium"/>
      <bottom style="thin"/>
    </border>
    <border>
      <left>
        <color indexed="63"/>
      </left>
      <right style="medium"/>
      <top style="medium"/>
      <bottom style="thin"/>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medium"/>
      <top style="hair"/>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hair"/>
      <top style="thin"/>
      <bottom style="hair"/>
    </border>
    <border>
      <left style="hair"/>
      <right style="medium"/>
      <top style="thin"/>
      <bottom style="hair"/>
    </border>
    <border>
      <left style="medium"/>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medium"/>
    </border>
    <border>
      <left style="hair"/>
      <right style="medium"/>
      <top style="hair"/>
      <bottom style="hair"/>
    </border>
    <border>
      <left style="thin"/>
      <right>
        <color indexed="63"/>
      </right>
      <top>
        <color indexed="63"/>
      </top>
      <bottom style="medium"/>
    </border>
    <border>
      <left>
        <color indexed="63"/>
      </left>
      <right style="dotted"/>
      <top>
        <color indexed="63"/>
      </top>
      <bottom style="medium"/>
    </border>
    <border>
      <left style="hair"/>
      <right style="hair"/>
      <top style="hair"/>
      <bottom style="medium"/>
    </border>
    <border diagonalDown="1">
      <left style="medium"/>
      <right>
        <color indexed="63"/>
      </right>
      <top style="medium"/>
      <bottom style="hair"/>
      <diagonal style="thin"/>
    </border>
    <border diagonalDown="1">
      <left>
        <color indexed="63"/>
      </left>
      <right>
        <color indexed="63"/>
      </right>
      <top style="medium"/>
      <bottom style="hair"/>
      <diagonal style="thin"/>
    </border>
    <border diagonalDown="1">
      <left>
        <color indexed="63"/>
      </left>
      <right style="thin"/>
      <top style="medium"/>
      <bottom style="hair"/>
      <diagonal style="thin"/>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dotted"/>
      <top style="medium"/>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thin"/>
      <top style="hair"/>
      <bottom style="hair"/>
    </border>
    <border>
      <left>
        <color indexed="63"/>
      </left>
      <right style="dotted"/>
      <top style="hair"/>
      <bottom style="hair"/>
    </border>
    <border>
      <left>
        <color indexed="63"/>
      </left>
      <right style="dotted"/>
      <top style="hair"/>
      <bottom style="medium"/>
    </border>
    <border>
      <left style="hair"/>
      <right>
        <color indexed="63"/>
      </right>
      <top>
        <color indexed="63"/>
      </top>
      <bottom style="medium"/>
    </border>
    <border>
      <left>
        <color indexed="63"/>
      </left>
      <right style="thin"/>
      <top>
        <color indexed="63"/>
      </top>
      <bottom style="medium"/>
    </border>
    <border>
      <left>
        <color indexed="63"/>
      </left>
      <right style="medium"/>
      <top style="medium"/>
      <bottom style="hair"/>
    </border>
    <border>
      <left style="hair"/>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hair"/>
      <top style="medium"/>
      <bottom>
        <color indexed="63"/>
      </bottom>
    </border>
    <border>
      <left style="dotted"/>
      <right>
        <color indexed="63"/>
      </right>
      <top style="medium"/>
      <bottom>
        <color indexed="63"/>
      </bottom>
    </border>
    <border>
      <left>
        <color indexed="63"/>
      </left>
      <right style="dotted"/>
      <top style="medium"/>
      <bottom>
        <color indexed="63"/>
      </bottom>
    </border>
    <border>
      <left style="hair"/>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hair"/>
      <right>
        <color indexed="63"/>
      </right>
      <top style="dotted"/>
      <bottom style="medium"/>
    </border>
    <border>
      <left>
        <color indexed="63"/>
      </left>
      <right>
        <color indexed="63"/>
      </right>
      <top style="dotted"/>
      <bottom style="medium"/>
    </border>
    <border>
      <left>
        <color indexed="63"/>
      </left>
      <right style="dotted"/>
      <top style="dotted"/>
      <bottom style="medium"/>
    </border>
    <border>
      <left>
        <color indexed="63"/>
      </left>
      <right style="hair"/>
      <top style="dotted"/>
      <bottom style="dotted"/>
    </border>
    <border>
      <left>
        <color indexed="63"/>
      </left>
      <right style="hair"/>
      <top style="dotted"/>
      <bottom style="medium"/>
    </border>
    <border>
      <left style="hair"/>
      <right>
        <color indexed="63"/>
      </right>
      <top style="thin"/>
      <bottom style="dotted"/>
    </border>
    <border>
      <left>
        <color indexed="63"/>
      </left>
      <right>
        <color indexed="63"/>
      </right>
      <top style="thin"/>
      <bottom style="dotted"/>
    </border>
    <border>
      <left>
        <color indexed="63"/>
      </left>
      <right style="dotted"/>
      <top style="thin"/>
      <bottom style="dotted"/>
    </border>
    <border>
      <left style="hair"/>
      <right>
        <color indexed="63"/>
      </right>
      <top>
        <color indexed="63"/>
      </top>
      <bottom>
        <color indexed="63"/>
      </bottom>
    </border>
    <border diagonalDown="1">
      <left style="thin"/>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medium"/>
      <top style="medium"/>
      <bottom style="thin"/>
      <diagonal style="thin"/>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tted"/>
      <top style="thin"/>
      <bottom style="hair"/>
    </border>
    <border>
      <left>
        <color indexed="63"/>
      </left>
      <right style="medium"/>
      <top style="thin"/>
      <bottom style="dotted"/>
    </border>
    <border>
      <left>
        <color indexed="63"/>
      </left>
      <right style="medium"/>
      <top style="dotted"/>
      <bottom style="dotted"/>
    </border>
    <border>
      <left>
        <color indexed="63"/>
      </left>
      <right style="medium"/>
      <top style="dotted"/>
      <bottom style="medium"/>
    </border>
    <border>
      <left>
        <color indexed="63"/>
      </left>
      <right style="hair"/>
      <top style="thin"/>
      <bottom style="dotted"/>
    </border>
    <border>
      <left>
        <color indexed="63"/>
      </left>
      <right style="thin"/>
      <top style="hair"/>
      <bottom>
        <color indexed="63"/>
      </bottom>
    </border>
    <border>
      <left>
        <color indexed="63"/>
      </left>
      <right style="thin"/>
      <top>
        <color indexed="63"/>
      </top>
      <bottom style="hair"/>
    </border>
    <border>
      <left style="hair"/>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hair"/>
      <bottom>
        <color indexed="63"/>
      </bottom>
    </border>
    <border>
      <left style="hair"/>
      <right style="thin"/>
      <top>
        <color indexed="63"/>
      </top>
      <bottom style="hair"/>
    </border>
    <border>
      <left style="hair"/>
      <right style="thin"/>
      <top>
        <color indexed="63"/>
      </top>
      <bottom style="thin"/>
    </border>
    <border>
      <left style="hair"/>
      <right style="thin"/>
      <top>
        <color indexed="63"/>
      </top>
      <bottom>
        <color indexed="63"/>
      </bottom>
    </border>
    <border>
      <left>
        <color indexed="63"/>
      </left>
      <right style="hair"/>
      <top>
        <color indexed="63"/>
      </top>
      <bottom style="thin"/>
    </border>
    <border>
      <left style="hair"/>
      <right style="hair"/>
      <top style="hair"/>
      <bottom>
        <color indexed="63"/>
      </bottom>
    </border>
    <border>
      <left style="thin"/>
      <right style="hair"/>
      <top style="hair"/>
      <bottom style="hair"/>
    </border>
    <border>
      <left style="thin"/>
      <right style="hair"/>
      <top style="thin"/>
      <bottom style="hair"/>
    </border>
    <border>
      <left style="thin"/>
      <right style="hair"/>
      <top style="hair"/>
      <bottom style="thin"/>
    </border>
    <border>
      <left style="hair"/>
      <right style="hair"/>
      <top style="thin"/>
      <bottom>
        <color indexed="63"/>
      </bottom>
    </border>
    <border>
      <left style="hair"/>
      <right style="hair"/>
      <top>
        <color indexed="63"/>
      </top>
      <bottom style="thin"/>
    </border>
    <border>
      <left style="hair"/>
      <right style="hair"/>
      <top>
        <color indexed="63"/>
      </top>
      <bottom>
        <color indexed="63"/>
      </bottom>
    </border>
    <border>
      <left style="thin"/>
      <right style="hair"/>
      <top>
        <color indexed="63"/>
      </top>
      <bottom style="hair"/>
    </border>
    <border>
      <left style="thin"/>
      <right>
        <color indexed="63"/>
      </right>
      <top>
        <color indexed="63"/>
      </top>
      <bottom style="hair"/>
    </border>
    <border>
      <left style="thin"/>
      <right>
        <color indexed="63"/>
      </right>
      <top style="hair"/>
      <bottom>
        <color indexed="63"/>
      </bottom>
    </border>
    <border>
      <left style="hair"/>
      <right>
        <color indexed="63"/>
      </right>
      <top style="thin"/>
      <bottom>
        <color indexed="63"/>
      </bottom>
    </border>
    <border>
      <left style="hair"/>
      <right>
        <color indexed="63"/>
      </right>
      <top>
        <color indexed="63"/>
      </top>
      <bottom style="thin"/>
    </border>
    <border>
      <left style="hair"/>
      <right style="thin"/>
      <top style="thin"/>
      <bottom>
        <color indexed="63"/>
      </bottom>
    </border>
    <border>
      <left style="thin"/>
      <right style="hair"/>
      <top style="hair"/>
      <bottom>
        <color indexed="63"/>
      </bottom>
    </border>
    <border>
      <left style="thin"/>
      <right>
        <color indexed="63"/>
      </right>
      <top>
        <color indexed="63"/>
      </top>
      <bottom style="dashed"/>
    </border>
    <border>
      <left>
        <color indexed="63"/>
      </left>
      <right style="hair"/>
      <top>
        <color indexed="63"/>
      </top>
      <bottom style="dashed"/>
    </border>
    <border>
      <left style="thin"/>
      <right>
        <color indexed="63"/>
      </right>
      <top style="dashed"/>
      <bottom>
        <color indexed="63"/>
      </bottom>
    </border>
    <border>
      <left>
        <color indexed="63"/>
      </left>
      <right style="hair"/>
      <top style="dashed"/>
      <bottom>
        <color indexed="63"/>
      </bottom>
    </border>
    <border>
      <left style="hair"/>
      <right style="hair"/>
      <top>
        <color indexed="63"/>
      </top>
      <bottom style="dashed"/>
    </border>
    <border>
      <left style="hair"/>
      <right style="thin"/>
      <top>
        <color indexed="63"/>
      </top>
      <bottom style="dashed"/>
    </border>
    <border>
      <left style="hair"/>
      <right style="hair"/>
      <top style="dashed"/>
      <bottom>
        <color indexed="63"/>
      </bottom>
    </border>
    <border>
      <left style="hair"/>
      <right style="thin"/>
      <top style="dashed"/>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4" fillId="0" borderId="0" applyNumberFormat="0" applyFill="0" applyBorder="0" applyAlignment="0" applyProtection="0"/>
    <xf numFmtId="0" fontId="57" fillId="32" borderId="0" applyNumberFormat="0" applyBorder="0" applyAlignment="0" applyProtection="0"/>
  </cellStyleXfs>
  <cellXfs count="520">
    <xf numFmtId="0" fontId="0" fillId="0" borderId="0" xfId="0" applyAlignment="1">
      <alignment/>
    </xf>
    <xf numFmtId="0" fontId="0" fillId="12" borderId="10" xfId="0" applyFill="1" applyBorder="1" applyAlignment="1" applyProtection="1">
      <alignment horizontal="center" vertical="center" shrinkToFit="1"/>
      <protection locked="0"/>
    </xf>
    <xf numFmtId="0" fontId="0" fillId="12" borderId="10" xfId="0" applyFill="1" applyBorder="1" applyAlignment="1" applyProtection="1">
      <alignment horizontal="center" vertical="center"/>
      <protection locked="0"/>
    </xf>
    <xf numFmtId="0" fontId="0" fillId="12" borderId="10" xfId="0" applyFont="1" applyFill="1" applyBorder="1" applyAlignment="1" applyProtection="1">
      <alignment horizontal="center" vertical="center"/>
      <protection locked="0"/>
    </xf>
    <xf numFmtId="0" fontId="58" fillId="12" borderId="10" xfId="0" applyFont="1" applyFill="1" applyBorder="1" applyAlignment="1" applyProtection="1">
      <alignment horizontal="center" vertical="center" shrinkToFit="1"/>
      <protection locked="0"/>
    </xf>
    <xf numFmtId="14" fontId="0" fillId="12" borderId="10" xfId="0" applyNumberFormat="1" applyFont="1" applyFill="1" applyBorder="1" applyAlignment="1" applyProtection="1">
      <alignment horizontal="center" vertical="center" shrinkToFit="1"/>
      <protection locked="0"/>
    </xf>
    <xf numFmtId="0" fontId="0" fillId="12" borderId="10" xfId="0" applyFont="1" applyFill="1" applyBorder="1" applyAlignment="1" applyProtection="1">
      <alignment horizontal="center" vertical="center" shrinkToFit="1"/>
      <protection locked="0"/>
    </xf>
    <xf numFmtId="0" fontId="0" fillId="28" borderId="10" xfId="0" applyFont="1" applyFill="1" applyBorder="1" applyAlignment="1" applyProtection="1">
      <alignment horizontal="center" vertical="center" shrinkToFit="1"/>
      <protection hidden="1"/>
    </xf>
    <xf numFmtId="0" fontId="4" fillId="0" borderId="0" xfId="0" applyFont="1" applyAlignment="1" applyProtection="1">
      <alignment vertical="center"/>
      <protection hidden="1"/>
    </xf>
    <xf numFmtId="0" fontId="6" fillId="0" borderId="0" xfId="0" applyFont="1" applyAlignment="1" applyProtection="1">
      <alignment vertical="center"/>
      <protection hidden="1"/>
    </xf>
    <xf numFmtId="0" fontId="59"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181" fontId="4" fillId="0" borderId="0" xfId="0" applyNumberFormat="1" applyFont="1" applyBorder="1" applyAlignment="1" applyProtection="1">
      <alignment vertical="center"/>
      <protection hidden="1"/>
    </xf>
    <xf numFmtId="181" fontId="4" fillId="0" borderId="0" xfId="0" applyNumberFormat="1" applyFont="1" applyBorder="1" applyAlignment="1" applyProtection="1">
      <alignment vertical="center" shrinkToFit="1"/>
      <protection hidden="1" locked="0"/>
    </xf>
    <xf numFmtId="0" fontId="4" fillId="0" borderId="0" xfId="0" applyFont="1" applyBorder="1" applyAlignment="1" applyProtection="1">
      <alignment vertical="center"/>
      <protection hidden="1"/>
    </xf>
    <xf numFmtId="0" fontId="7" fillId="0" borderId="0" xfId="0" applyFont="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10" fillId="0" borderId="13" xfId="0" applyFont="1" applyFill="1" applyBorder="1" applyAlignment="1" applyProtection="1">
      <alignment horizontal="left" vertical="center"/>
      <protection hidden="1"/>
    </xf>
    <xf numFmtId="0" fontId="0" fillId="0" borderId="0" xfId="0" applyFill="1" applyBorder="1" applyAlignment="1" applyProtection="1">
      <alignment vertical="center"/>
      <protection hidden="1"/>
    </xf>
    <xf numFmtId="0" fontId="0" fillId="0" borderId="14" xfId="0" applyFont="1" applyFill="1" applyBorder="1" applyAlignment="1" applyProtection="1">
      <alignment vertical="center"/>
      <protection hidden="1"/>
    </xf>
    <xf numFmtId="0" fontId="10" fillId="0" borderId="0" xfId="0" applyFont="1" applyFill="1" applyBorder="1" applyAlignment="1" applyProtection="1">
      <alignment horizontal="centerContinuous" vertical="center"/>
      <protection hidden="1"/>
    </xf>
    <xf numFmtId="0" fontId="0" fillId="0" borderId="0" xfId="0" applyFont="1" applyFill="1" applyBorder="1" applyAlignment="1" applyProtection="1">
      <alignment horizontal="centerContinuous" vertical="center"/>
      <protection hidden="1"/>
    </xf>
    <xf numFmtId="0" fontId="0" fillId="0" borderId="15"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16"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0" fillId="0" borderId="0" xfId="0" applyFont="1" applyFill="1" applyBorder="1" applyAlignment="1" applyProtection="1">
      <alignment vertical="center"/>
      <protection hidden="1"/>
    </xf>
    <xf numFmtId="0" fontId="0" fillId="0" borderId="16" xfId="0" applyFont="1" applyFill="1" applyBorder="1" applyAlignment="1" applyProtection="1">
      <alignment vertical="center"/>
      <protection hidden="1"/>
    </xf>
    <xf numFmtId="0" fontId="9" fillId="0" borderId="17" xfId="0" applyFont="1" applyFill="1" applyBorder="1" applyAlignment="1" applyProtection="1">
      <alignment horizontal="center" vertical="center"/>
      <protection hidden="1"/>
    </xf>
    <xf numFmtId="0" fontId="9" fillId="0" borderId="18" xfId="0" applyFont="1" applyFill="1" applyBorder="1" applyAlignment="1" applyProtection="1">
      <alignment horizontal="center" vertical="center" shrinkToFit="1"/>
      <protection hidden="1"/>
    </xf>
    <xf numFmtId="0" fontId="9" fillId="0" borderId="19" xfId="0" applyFont="1" applyFill="1" applyBorder="1" applyAlignment="1" applyProtection="1">
      <alignment horizontal="center" vertical="center" shrinkToFit="1"/>
      <protection hidden="1"/>
    </xf>
    <xf numFmtId="0" fontId="8" fillId="0" borderId="20" xfId="0" applyFont="1" applyFill="1" applyBorder="1" applyAlignment="1" applyProtection="1">
      <alignment vertical="center"/>
      <protection hidden="1"/>
    </xf>
    <xf numFmtId="0" fontId="10" fillId="0" borderId="21" xfId="0" applyFont="1" applyFill="1" applyBorder="1" applyAlignment="1" applyProtection="1">
      <alignment vertical="center"/>
      <protection hidden="1"/>
    </xf>
    <xf numFmtId="0" fontId="0" fillId="0" borderId="21" xfId="0" applyFont="1" applyFill="1" applyBorder="1" applyAlignment="1" applyProtection="1">
      <alignment vertical="center"/>
      <protection hidden="1"/>
    </xf>
    <xf numFmtId="0" fontId="10" fillId="0" borderId="21" xfId="0" applyFont="1" applyFill="1" applyBorder="1" applyAlignment="1" applyProtection="1">
      <alignment horizontal="right" vertical="center"/>
      <protection hidden="1"/>
    </xf>
    <xf numFmtId="0" fontId="0" fillId="0" borderId="21" xfId="0" applyFill="1" applyBorder="1" applyAlignment="1" applyProtection="1">
      <alignment vertical="center"/>
      <protection hidden="1"/>
    </xf>
    <xf numFmtId="0" fontId="0" fillId="0" borderId="22" xfId="0" applyFont="1" applyFill="1" applyBorder="1" applyAlignment="1" applyProtection="1">
      <alignment vertical="center"/>
      <protection hidden="1"/>
    </xf>
    <xf numFmtId="0" fontId="8" fillId="0" borderId="16"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0" fillId="0" borderId="23" xfId="0" applyFont="1" applyFill="1" applyBorder="1" applyAlignment="1" applyProtection="1">
      <alignment vertical="center"/>
      <protection hidden="1"/>
    </xf>
    <xf numFmtId="0" fontId="0" fillId="0" borderId="24" xfId="0" applyFill="1" applyBorder="1" applyAlignment="1" applyProtection="1">
      <alignment vertical="center"/>
      <protection hidden="1"/>
    </xf>
    <xf numFmtId="0" fontId="0" fillId="0" borderId="24" xfId="0" applyFont="1" applyFill="1" applyBorder="1" applyAlignment="1" applyProtection="1">
      <alignment vertical="center"/>
      <protection hidden="1"/>
    </xf>
    <xf numFmtId="0" fontId="10" fillId="0" borderId="24" xfId="0" applyFont="1" applyFill="1" applyBorder="1" applyAlignment="1" applyProtection="1">
      <alignment vertical="center"/>
      <protection hidden="1"/>
    </xf>
    <xf numFmtId="0" fontId="0" fillId="0" borderId="25" xfId="0" applyFont="1" applyFill="1" applyBorder="1" applyAlignment="1" applyProtection="1">
      <alignment vertical="center"/>
      <protection hidden="1"/>
    </xf>
    <xf numFmtId="0" fontId="0" fillId="0" borderId="26" xfId="0" applyFont="1" applyFill="1" applyBorder="1" applyAlignment="1" applyProtection="1">
      <alignment vertical="center"/>
      <protection hidden="1"/>
    </xf>
    <xf numFmtId="0" fontId="0" fillId="0" borderId="27" xfId="0" applyFont="1" applyFill="1" applyBorder="1" applyAlignment="1" applyProtection="1">
      <alignment vertical="center"/>
      <protection hidden="1"/>
    </xf>
    <xf numFmtId="0" fontId="0" fillId="0" borderId="28" xfId="0" applyFill="1" applyBorder="1" applyAlignment="1" applyProtection="1">
      <alignment vertical="center"/>
      <protection hidden="1"/>
    </xf>
    <xf numFmtId="0" fontId="0" fillId="0" borderId="29" xfId="0" applyFont="1" applyFill="1" applyBorder="1" applyAlignment="1" applyProtection="1">
      <alignment vertical="center"/>
      <protection hidden="1"/>
    </xf>
    <xf numFmtId="0" fontId="0" fillId="0" borderId="30" xfId="0" applyFont="1" applyFill="1" applyBorder="1" applyAlignment="1" applyProtection="1">
      <alignment vertical="center"/>
      <protection hidden="1"/>
    </xf>
    <xf numFmtId="0" fontId="0" fillId="0" borderId="31" xfId="0" applyFont="1" applyFill="1" applyBorder="1" applyAlignment="1" applyProtection="1">
      <alignment vertical="center"/>
      <protection hidden="1"/>
    </xf>
    <xf numFmtId="0" fontId="0" fillId="0" borderId="32" xfId="0" applyFont="1" applyFill="1" applyBorder="1" applyAlignment="1" applyProtection="1">
      <alignment vertical="center"/>
      <protection hidden="1"/>
    </xf>
    <xf numFmtId="0" fontId="0" fillId="0" borderId="33" xfId="0" applyFont="1" applyFill="1" applyBorder="1" applyAlignment="1" applyProtection="1">
      <alignment vertical="center"/>
      <protection hidden="1"/>
    </xf>
    <xf numFmtId="14" fontId="0" fillId="12" borderId="10" xfId="0" applyNumberFormat="1" applyFill="1" applyBorder="1" applyAlignment="1" applyProtection="1">
      <alignment horizontal="center" vertical="center" shrinkToFit="1"/>
      <protection locked="0"/>
    </xf>
    <xf numFmtId="49" fontId="0" fillId="12" borderId="10" xfId="0" applyNumberFormat="1" applyFill="1" applyBorder="1" applyAlignment="1" applyProtection="1">
      <alignment horizontal="center" vertical="center" shrinkToFit="1"/>
      <protection locked="0"/>
    </xf>
    <xf numFmtId="0" fontId="17" fillId="0" borderId="0" xfId="0" applyFont="1" applyAlignment="1" applyProtection="1">
      <alignment vertical="center"/>
      <protection hidden="1"/>
    </xf>
    <xf numFmtId="0" fontId="15" fillId="33" borderId="0" xfId="0" applyFont="1" applyFill="1" applyAlignment="1" applyProtection="1">
      <alignment vertical="center"/>
      <protection hidden="1"/>
    </xf>
    <xf numFmtId="0" fontId="0" fillId="0" borderId="34" xfId="0" applyFont="1" applyBorder="1" applyAlignment="1" applyProtection="1">
      <alignment horizontal="center" vertical="center" shrinkToFit="1"/>
      <protection hidden="1"/>
    </xf>
    <xf numFmtId="0" fontId="0" fillId="0" borderId="34" xfId="0" applyBorder="1" applyAlignment="1" applyProtection="1">
      <alignment horizontal="center" vertical="center" shrinkToFit="1"/>
      <protection hidden="1"/>
    </xf>
    <xf numFmtId="0" fontId="0" fillId="0" borderId="12" xfId="0" applyFont="1" applyBorder="1" applyAlignment="1" applyProtection="1">
      <alignment horizontal="center" vertical="center" shrinkToFit="1"/>
      <protection hidden="1"/>
    </xf>
    <xf numFmtId="49" fontId="0" fillId="12" borderId="35" xfId="0" applyNumberFormat="1" applyFont="1" applyFill="1" applyBorder="1" applyAlignment="1" applyProtection="1">
      <alignment horizontal="center" vertical="center"/>
      <protection locked="0"/>
    </xf>
    <xf numFmtId="49" fontId="0" fillId="12" borderId="10" xfId="0" applyNumberFormat="1" applyFont="1" applyFill="1" applyBorder="1" applyAlignment="1" applyProtection="1">
      <alignment horizontal="center" vertical="center" shrinkToFit="1"/>
      <protection locked="0"/>
    </xf>
    <xf numFmtId="0" fontId="0" fillId="0" borderId="10" xfId="0" applyFont="1" applyBorder="1" applyAlignment="1" applyProtection="1">
      <alignment horizontal="center" vertical="center"/>
      <protection locked="0"/>
    </xf>
    <xf numFmtId="0" fontId="0" fillId="0" borderId="0" xfId="0" applyAlignment="1" applyProtection="1">
      <alignment/>
      <protection hidden="1"/>
    </xf>
    <xf numFmtId="0" fontId="0" fillId="34" borderId="35" xfId="0" applyFill="1" applyBorder="1" applyAlignment="1" applyProtection="1">
      <alignment horizontal="center" vertical="center"/>
      <protection hidden="1"/>
    </xf>
    <xf numFmtId="0" fontId="0" fillId="34" borderId="36" xfId="0" applyFill="1" applyBorder="1" applyAlignment="1" applyProtection="1">
      <alignment horizontal="center" vertical="center"/>
      <protection hidden="1"/>
    </xf>
    <xf numFmtId="0" fontId="0" fillId="4" borderId="35" xfId="0" applyFill="1"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3" borderId="35" xfId="0" applyFill="1" applyBorder="1" applyAlignment="1" applyProtection="1">
      <alignment horizontal="center" vertical="center"/>
      <protection hidden="1"/>
    </xf>
    <xf numFmtId="0" fontId="0" fillId="4" borderId="36" xfId="0" applyFill="1"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0" fillId="3" borderId="36" xfId="0" applyFill="1" applyBorder="1" applyAlignment="1" applyProtection="1">
      <alignment horizontal="center" vertical="center"/>
      <protection hidden="1"/>
    </xf>
    <xf numFmtId="0" fontId="0" fillId="0" borderId="0" xfId="0" applyAlignment="1" applyProtection="1">
      <alignment vertical="center"/>
      <protection hidden="1"/>
    </xf>
    <xf numFmtId="0" fontId="0" fillId="0" borderId="0" xfId="0" applyFont="1" applyAlignment="1" applyProtection="1">
      <alignment/>
      <protection hidden="1"/>
    </xf>
    <xf numFmtId="0" fontId="0" fillId="0" borderId="0" xfId="0" applyFont="1" applyAlignment="1" applyProtection="1">
      <alignment vertical="center"/>
      <protection hidden="1"/>
    </xf>
    <xf numFmtId="0" fontId="0" fillId="28" borderId="10" xfId="0" applyFont="1" applyFill="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38" xfId="0" applyFont="1" applyBorder="1" applyAlignment="1" applyProtection="1">
      <alignment/>
      <protection hidden="1"/>
    </xf>
    <xf numFmtId="0" fontId="0" fillId="0" borderId="0" xfId="0" applyFont="1" applyFill="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0" fillId="0" borderId="0" xfId="0" applyFont="1" applyFill="1" applyAlignment="1" applyProtection="1">
      <alignment horizontal="center"/>
      <protection hidden="1"/>
    </xf>
    <xf numFmtId="14" fontId="0" fillId="0" borderId="0" xfId="0" applyNumberFormat="1" applyFont="1" applyAlignment="1" applyProtection="1">
      <alignment/>
      <protection hidden="1"/>
    </xf>
    <xf numFmtId="0" fontId="0" fillId="0" borderId="0" xfId="0" applyBorder="1" applyAlignment="1" applyProtection="1">
      <alignment vertical="center"/>
      <protection hidden="1"/>
    </xf>
    <xf numFmtId="0" fontId="0" fillId="0" borderId="0" xfId="0" applyBorder="1" applyAlignment="1" applyProtection="1">
      <alignment vertical="center"/>
      <protection hidden="1" locked="0"/>
    </xf>
    <xf numFmtId="0" fontId="0" fillId="0" borderId="0" xfId="0" applyAlignment="1" applyProtection="1">
      <alignment horizontal="center"/>
      <protection hidden="1"/>
    </xf>
    <xf numFmtId="0" fontId="0" fillId="0" borderId="0" xfId="0" applyFont="1" applyAlignment="1" applyProtection="1">
      <alignment horizontal="center"/>
      <protection hidden="1"/>
    </xf>
    <xf numFmtId="0" fontId="0" fillId="28" borderId="10" xfId="0" applyFill="1" applyBorder="1" applyAlignment="1" applyProtection="1">
      <alignment horizontal="center" vertical="center"/>
      <protection hidden="1"/>
    </xf>
    <xf numFmtId="0" fontId="0" fillId="0" borderId="0" xfId="0" applyFont="1" applyAlignment="1" applyProtection="1">
      <alignment/>
      <protection hidden="1"/>
    </xf>
    <xf numFmtId="0" fontId="0" fillId="28" borderId="10" xfId="0" applyFill="1" applyBorder="1" applyAlignment="1" applyProtection="1">
      <alignment horizontal="center" vertical="center" shrinkToFit="1"/>
      <protection hidden="1" locked="0"/>
    </xf>
    <xf numFmtId="0" fontId="0" fillId="0" borderId="0" xfId="0" applyFont="1" applyAlignment="1" applyProtection="1">
      <alignment horizontal="right" vertical="center"/>
      <protection hidden="1"/>
    </xf>
    <xf numFmtId="0" fontId="0" fillId="28" borderId="10" xfId="0" applyFill="1" applyBorder="1" applyAlignment="1" applyProtection="1">
      <alignment shrinkToFit="1"/>
      <protection hidden="1"/>
    </xf>
    <xf numFmtId="0" fontId="0" fillId="0" borderId="39" xfId="0" applyFont="1" applyFill="1" applyBorder="1" applyAlignment="1" applyProtection="1">
      <alignment horizontal="center" vertical="center"/>
      <protection hidden="1"/>
    </xf>
    <xf numFmtId="0" fontId="0" fillId="0" borderId="39" xfId="0" applyFont="1" applyFill="1" applyBorder="1" applyAlignment="1" applyProtection="1">
      <alignment horizontal="center" vertical="center"/>
      <protection locked="0"/>
    </xf>
    <xf numFmtId="0" fontId="0" fillId="12" borderId="10" xfId="0" applyFill="1" applyBorder="1" applyAlignment="1" applyProtection="1">
      <alignment horizontal="center" vertical="center"/>
      <protection locked="0"/>
    </xf>
    <xf numFmtId="0" fontId="0" fillId="12" borderId="1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ill="1" applyBorder="1" applyAlignment="1" applyProtection="1">
      <alignment shrinkToFit="1"/>
      <protection hidden="1"/>
    </xf>
    <xf numFmtId="0" fontId="0" fillId="0" borderId="0" xfId="0"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hidden="1"/>
    </xf>
    <xf numFmtId="0" fontId="0" fillId="33" borderId="10" xfId="0" applyFill="1" applyBorder="1" applyAlignment="1" applyProtection="1">
      <alignment horizontal="center" shrinkToFit="1"/>
      <protection hidden="1"/>
    </xf>
    <xf numFmtId="0" fontId="20" fillId="33" borderId="0" xfId="0" applyFont="1" applyFill="1" applyAlignment="1" applyProtection="1">
      <alignment horizontal="center" vertical="center"/>
      <protection hidden="1"/>
    </xf>
    <xf numFmtId="0" fontId="11" fillId="0" borderId="0" xfId="0" applyFont="1" applyBorder="1" applyAlignment="1" applyProtection="1">
      <alignment horizontal="center" vertical="center" wrapText="1"/>
      <protection hidden="1"/>
    </xf>
    <xf numFmtId="0" fontId="11" fillId="0" borderId="0" xfId="0" applyFont="1" applyBorder="1" applyAlignment="1" applyProtection="1">
      <alignment vertical="center"/>
      <protection hidden="1"/>
    </xf>
    <xf numFmtId="0" fontId="8" fillId="0" borderId="34" xfId="0" applyFont="1" applyBorder="1" applyAlignment="1" applyProtection="1">
      <alignment horizontal="center" vertical="center" shrinkToFit="1"/>
      <protection hidden="1"/>
    </xf>
    <xf numFmtId="0" fontId="8" fillId="0" borderId="40" xfId="0" applyFont="1" applyBorder="1" applyAlignment="1" applyProtection="1">
      <alignment horizontal="center" vertical="center" shrinkToFit="1"/>
      <protection hidden="1"/>
    </xf>
    <xf numFmtId="49" fontId="0" fillId="12" borderId="35" xfId="0" applyNumberFormat="1" applyFill="1" applyBorder="1" applyAlignment="1" applyProtection="1">
      <alignment horizontal="center" vertical="center"/>
      <protection locked="0"/>
    </xf>
    <xf numFmtId="49" fontId="0" fillId="12" borderId="10" xfId="0" applyNumberFormat="1" applyFont="1" applyFill="1" applyBorder="1" applyAlignment="1" applyProtection="1">
      <alignment horizontal="center" vertical="center"/>
      <protection locked="0"/>
    </xf>
    <xf numFmtId="49" fontId="0" fillId="12" borderId="10" xfId="0" applyNumberFormat="1" applyFill="1" applyBorder="1" applyAlignment="1" applyProtection="1">
      <alignment horizontal="center" vertical="center"/>
      <protection locked="0"/>
    </xf>
    <xf numFmtId="49" fontId="58" fillId="12" borderId="10" xfId="0" applyNumberFormat="1" applyFont="1" applyFill="1" applyBorder="1" applyAlignment="1" applyProtection="1">
      <alignment horizontal="center" vertical="center" shrinkToFit="1"/>
      <protection locked="0"/>
    </xf>
    <xf numFmtId="0" fontId="0" fillId="0" borderId="0" xfId="0" applyFill="1" applyAlignment="1" applyProtection="1">
      <alignment/>
      <protection hidden="1"/>
    </xf>
    <xf numFmtId="0" fontId="0" fillId="0" borderId="0" xfId="0" applyAlignment="1">
      <alignment vertical="top"/>
    </xf>
    <xf numFmtId="0" fontId="0" fillId="12" borderId="41" xfId="0" applyFill="1" applyBorder="1" applyAlignment="1">
      <alignment vertical="center"/>
    </xf>
    <xf numFmtId="0" fontId="0" fillId="12" borderId="38" xfId="0" applyFill="1" applyBorder="1" applyAlignment="1">
      <alignment vertical="center"/>
    </xf>
    <xf numFmtId="0" fontId="0" fillId="12" borderId="42" xfId="0" applyFill="1" applyBorder="1" applyAlignment="1">
      <alignment vertical="center"/>
    </xf>
    <xf numFmtId="0" fontId="0" fillId="12" borderId="41" xfId="0" applyFill="1" applyBorder="1" applyAlignment="1" applyProtection="1">
      <alignment horizontal="left" vertical="center"/>
      <protection locked="0"/>
    </xf>
    <xf numFmtId="0" fontId="0" fillId="12" borderId="38" xfId="0" applyFill="1" applyBorder="1" applyAlignment="1" applyProtection="1">
      <alignment horizontal="left" vertical="center"/>
      <protection locked="0"/>
    </xf>
    <xf numFmtId="0" fontId="0" fillId="12" borderId="42" xfId="0" applyFill="1" applyBorder="1" applyAlignment="1" applyProtection="1">
      <alignment horizontal="left" vertical="center"/>
      <protection locked="0"/>
    </xf>
    <xf numFmtId="0" fontId="0" fillId="0" borderId="24" xfId="0" applyFont="1" applyBorder="1" applyAlignment="1" applyProtection="1">
      <alignment horizontal="center"/>
      <protection hidden="1"/>
    </xf>
    <xf numFmtId="0" fontId="0" fillId="12" borderId="41" xfId="0" applyFill="1" applyBorder="1" applyAlignment="1" applyProtection="1">
      <alignment horizontal="center" vertical="center" shrinkToFit="1"/>
      <protection locked="0"/>
    </xf>
    <xf numFmtId="0" fontId="0" fillId="12" borderId="42" xfId="0" applyFont="1" applyFill="1" applyBorder="1" applyAlignment="1" applyProtection="1">
      <alignment horizontal="center" vertical="center" shrinkToFit="1"/>
      <protection locked="0"/>
    </xf>
    <xf numFmtId="0" fontId="0" fillId="12" borderId="41" xfId="0" applyFill="1" applyBorder="1" applyAlignment="1" applyProtection="1">
      <alignment vertical="center" shrinkToFit="1"/>
      <protection locked="0"/>
    </xf>
    <xf numFmtId="0" fontId="0" fillId="12" borderId="38" xfId="0" applyFont="1" applyFill="1" applyBorder="1" applyAlignment="1" applyProtection="1">
      <alignment vertical="center" shrinkToFit="1"/>
      <protection locked="0"/>
    </xf>
    <xf numFmtId="0" fontId="0" fillId="12" borderId="42" xfId="0" applyFont="1" applyFill="1" applyBorder="1" applyAlignment="1" applyProtection="1">
      <alignment vertical="center" shrinkToFit="1"/>
      <protection locked="0"/>
    </xf>
    <xf numFmtId="0" fontId="0" fillId="12" borderId="10" xfId="0" applyFill="1" applyBorder="1" applyAlignment="1" applyProtection="1">
      <alignment horizontal="center" shrinkToFit="1"/>
      <protection hidden="1" locked="0"/>
    </xf>
    <xf numFmtId="0" fontId="0" fillId="12" borderId="43" xfId="0" applyFill="1" applyBorder="1" applyAlignment="1" applyProtection="1">
      <alignment horizontal="center" shrinkToFit="1"/>
      <protection hidden="1" locked="0"/>
    </xf>
    <xf numFmtId="0" fontId="0" fillId="12" borderId="43" xfId="0" applyFill="1" applyBorder="1" applyAlignment="1" applyProtection="1">
      <alignment/>
      <protection hidden="1" locked="0"/>
    </xf>
    <xf numFmtId="0" fontId="0" fillId="12" borderId="43" xfId="0" applyFill="1" applyBorder="1" applyAlignment="1" applyProtection="1">
      <alignment/>
      <protection hidden="1" locked="0"/>
    </xf>
    <xf numFmtId="0" fontId="0" fillId="12" borderId="10" xfId="0" applyFill="1" applyBorder="1" applyAlignment="1" applyProtection="1">
      <alignment horizontal="center" vertical="center"/>
      <protection locked="0"/>
    </xf>
    <xf numFmtId="0" fontId="0" fillId="12" borderId="10" xfId="0" applyFont="1" applyFill="1" applyBorder="1" applyAlignment="1" applyProtection="1">
      <alignment horizontal="center" vertical="center"/>
      <protection locked="0"/>
    </xf>
    <xf numFmtId="183" fontId="19" fillId="0" borderId="10" xfId="0" applyNumberFormat="1" applyFont="1" applyBorder="1" applyAlignment="1" applyProtection="1">
      <alignment horizontal="center" vertical="center"/>
      <protection hidden="1"/>
    </xf>
    <xf numFmtId="0" fontId="0" fillId="0" borderId="10" xfId="0" applyBorder="1" applyAlignment="1" applyProtection="1">
      <alignment horizontal="center" vertical="center"/>
      <protection hidden="1"/>
    </xf>
    <xf numFmtId="183" fontId="10" fillId="0" borderId="37" xfId="0" applyNumberFormat="1" applyFont="1" applyBorder="1" applyAlignment="1" applyProtection="1">
      <alignment horizontal="center" vertical="center"/>
      <protection hidden="1"/>
    </xf>
    <xf numFmtId="183" fontId="10" fillId="0" borderId="35" xfId="0" applyNumberFormat="1" applyFont="1" applyBorder="1" applyAlignment="1" applyProtection="1">
      <alignment horizontal="center" vertical="center" shrinkToFit="1"/>
      <protection hidden="1"/>
    </xf>
    <xf numFmtId="0" fontId="15" fillId="33" borderId="0" xfId="0" applyFont="1" applyFill="1" applyAlignment="1" applyProtection="1">
      <alignment horizontal="center" vertical="center"/>
      <protection hidden="1"/>
    </xf>
    <xf numFmtId="0" fontId="0" fillId="34" borderId="10" xfId="0" applyFill="1" applyBorder="1" applyAlignment="1" applyProtection="1">
      <alignment horizontal="center" vertical="center"/>
      <protection hidden="1"/>
    </xf>
    <xf numFmtId="183" fontId="0" fillId="0" borderId="10" xfId="0" applyNumberFormat="1" applyBorder="1" applyAlignment="1" applyProtection="1">
      <alignment horizontal="center" vertical="center" shrinkToFit="1"/>
      <protection hidden="1"/>
    </xf>
    <xf numFmtId="0" fontId="0" fillId="34" borderId="44" xfId="0" applyFill="1" applyBorder="1" applyAlignment="1" applyProtection="1">
      <alignment horizontal="center" vertical="center"/>
      <protection hidden="1"/>
    </xf>
    <xf numFmtId="0" fontId="0" fillId="34" borderId="45" xfId="0" applyFill="1" applyBorder="1" applyAlignment="1" applyProtection="1">
      <alignment horizontal="center" vertical="center"/>
      <protection hidden="1"/>
    </xf>
    <xf numFmtId="183" fontId="0" fillId="0" borderId="44" xfId="0" applyNumberFormat="1" applyBorder="1" applyAlignment="1" applyProtection="1">
      <alignment horizontal="center" vertical="center" shrinkToFit="1"/>
      <protection hidden="1"/>
    </xf>
    <xf numFmtId="183" fontId="0" fillId="0" borderId="46" xfId="0" applyNumberFormat="1" applyBorder="1" applyAlignment="1" applyProtection="1">
      <alignment horizontal="center" vertical="center" shrinkToFit="1"/>
      <protection hidden="1"/>
    </xf>
    <xf numFmtId="183" fontId="0" fillId="0" borderId="45" xfId="0" applyNumberFormat="1" applyBorder="1" applyAlignment="1" applyProtection="1">
      <alignment horizontal="center" vertical="center" shrinkToFit="1"/>
      <protection hidden="1"/>
    </xf>
    <xf numFmtId="183" fontId="0" fillId="0" borderId="47" xfId="0" applyNumberFormat="1" applyBorder="1" applyAlignment="1" applyProtection="1">
      <alignment horizontal="center" vertical="center" shrinkToFit="1"/>
      <protection hidden="1"/>
    </xf>
    <xf numFmtId="183" fontId="0" fillId="0" borderId="24" xfId="0" applyNumberFormat="1" applyBorder="1" applyAlignment="1" applyProtection="1">
      <alignment horizontal="center" vertical="center" shrinkToFit="1"/>
      <protection hidden="1"/>
    </xf>
    <xf numFmtId="183" fontId="0" fillId="0" borderId="48" xfId="0" applyNumberFormat="1" applyBorder="1" applyAlignment="1" applyProtection="1">
      <alignment horizontal="center" vertical="center" shrinkToFit="1"/>
      <protection hidden="1"/>
    </xf>
    <xf numFmtId="183" fontId="0" fillId="0" borderId="10" xfId="0" applyNumberFormat="1" applyBorder="1" applyAlignment="1" applyProtection="1">
      <alignment horizontal="center" vertical="center"/>
      <protection hidden="1"/>
    </xf>
    <xf numFmtId="0" fontId="0" fillId="34" borderId="47" xfId="0" applyFill="1" applyBorder="1" applyAlignment="1" applyProtection="1">
      <alignment horizontal="center" vertical="center"/>
      <protection hidden="1"/>
    </xf>
    <xf numFmtId="0" fontId="0" fillId="34" borderId="48" xfId="0" applyFill="1" applyBorder="1" applyAlignment="1" applyProtection="1">
      <alignment horizontal="center" vertical="center"/>
      <protection hidden="1"/>
    </xf>
    <xf numFmtId="0" fontId="9" fillId="0" borderId="49" xfId="0" applyFont="1" applyFill="1" applyBorder="1" applyAlignment="1" applyProtection="1">
      <alignment horizontal="center" vertical="center" wrapText="1"/>
      <protection hidden="1"/>
    </xf>
    <xf numFmtId="0" fontId="9" fillId="0" borderId="49" xfId="0" applyFont="1" applyFill="1" applyBorder="1" applyAlignment="1" applyProtection="1">
      <alignment horizontal="center" vertical="center"/>
      <protection hidden="1"/>
    </xf>
    <xf numFmtId="0" fontId="9" fillId="0" borderId="50" xfId="0" applyFont="1" applyFill="1" applyBorder="1" applyAlignment="1" applyProtection="1">
      <alignment horizontal="center" vertical="center"/>
      <protection hidden="1"/>
    </xf>
    <xf numFmtId="0" fontId="9" fillId="0" borderId="51" xfId="0" applyFont="1" applyFill="1" applyBorder="1" applyAlignment="1" applyProtection="1">
      <alignment horizontal="center" vertical="center"/>
      <protection hidden="1"/>
    </xf>
    <xf numFmtId="0" fontId="9" fillId="0" borderId="52" xfId="0" applyFont="1" applyFill="1" applyBorder="1" applyAlignment="1" applyProtection="1">
      <alignment horizontal="center" vertical="center"/>
      <protection hidden="1"/>
    </xf>
    <xf numFmtId="0" fontId="9" fillId="0" borderId="50" xfId="0" applyFont="1" applyFill="1" applyBorder="1" applyAlignment="1" applyProtection="1">
      <alignment horizontal="center" vertical="center" wrapText="1"/>
      <protection hidden="1"/>
    </xf>
    <xf numFmtId="0" fontId="9" fillId="0" borderId="51" xfId="0" applyFont="1" applyFill="1" applyBorder="1" applyAlignment="1" applyProtection="1">
      <alignment horizontal="center" vertical="center" wrapText="1"/>
      <protection hidden="1"/>
    </xf>
    <xf numFmtId="0" fontId="9" fillId="0" borderId="52" xfId="0" applyFont="1" applyFill="1" applyBorder="1" applyAlignment="1" applyProtection="1">
      <alignment horizontal="center" vertical="center" wrapText="1"/>
      <protection hidden="1"/>
    </xf>
    <xf numFmtId="0" fontId="9" fillId="0" borderId="53" xfId="0" applyFont="1" applyFill="1" applyBorder="1" applyAlignment="1" applyProtection="1">
      <alignment horizontal="center" vertical="center"/>
      <protection hidden="1"/>
    </xf>
    <xf numFmtId="0" fontId="0" fillId="0" borderId="54" xfId="0" applyFont="1" applyFill="1" applyBorder="1" applyAlignment="1" applyProtection="1">
      <alignment horizontal="center" vertical="center" shrinkToFit="1"/>
      <protection hidden="1"/>
    </xf>
    <xf numFmtId="0" fontId="0" fillId="0" borderId="55" xfId="0" applyFont="1" applyFill="1" applyBorder="1" applyAlignment="1" applyProtection="1">
      <alignment horizontal="center" vertical="center" shrinkToFit="1"/>
      <protection hidden="1"/>
    </xf>
    <xf numFmtId="0" fontId="0" fillId="0" borderId="56" xfId="0" applyFont="1" applyFill="1" applyBorder="1" applyAlignment="1" applyProtection="1">
      <alignment horizontal="center" vertical="center" shrinkToFit="1"/>
      <protection hidden="1"/>
    </xf>
    <xf numFmtId="0" fontId="0" fillId="0" borderId="54" xfId="0" applyFont="1" applyFill="1" applyBorder="1" applyAlignment="1" applyProtection="1">
      <alignment horizontal="center" vertical="center"/>
      <protection hidden="1"/>
    </xf>
    <xf numFmtId="0" fontId="0" fillId="0" borderId="55" xfId="0" applyFont="1" applyFill="1" applyBorder="1" applyAlignment="1" applyProtection="1">
      <alignment horizontal="center" vertical="center"/>
      <protection hidden="1"/>
    </xf>
    <xf numFmtId="0" fontId="0" fillId="0" borderId="57" xfId="0" applyFont="1" applyFill="1" applyBorder="1" applyAlignment="1" applyProtection="1">
      <alignment horizontal="center" vertical="center"/>
      <protection hidden="1"/>
    </xf>
    <xf numFmtId="0" fontId="0" fillId="0" borderId="54" xfId="0" applyFill="1" applyBorder="1" applyAlignment="1" applyProtection="1">
      <alignment horizontal="center" vertical="center" shrinkToFit="1"/>
      <protection hidden="1"/>
    </xf>
    <xf numFmtId="0" fontId="0" fillId="0" borderId="55" xfId="0" applyFill="1" applyBorder="1" applyAlignment="1" applyProtection="1">
      <alignment horizontal="center" vertical="center" shrinkToFit="1"/>
      <protection hidden="1"/>
    </xf>
    <xf numFmtId="0" fontId="0" fillId="0" borderId="57" xfId="0" applyFill="1" applyBorder="1" applyAlignment="1" applyProtection="1">
      <alignment horizontal="center" vertical="center" shrinkToFit="1"/>
      <protection hidden="1"/>
    </xf>
    <xf numFmtId="179" fontId="0" fillId="0" borderId="54" xfId="0" applyNumberFormat="1" applyFont="1" applyFill="1" applyBorder="1" applyAlignment="1" applyProtection="1">
      <alignment horizontal="center" vertical="center"/>
      <protection hidden="1"/>
    </xf>
    <xf numFmtId="179" fontId="0" fillId="0" borderId="55" xfId="0" applyNumberFormat="1" applyFont="1" applyFill="1" applyBorder="1" applyAlignment="1" applyProtection="1">
      <alignment horizontal="center" vertical="center"/>
      <protection hidden="1"/>
    </xf>
    <xf numFmtId="179" fontId="0" fillId="0" borderId="57" xfId="0" applyNumberFormat="1" applyFont="1" applyFill="1" applyBorder="1" applyAlignment="1" applyProtection="1">
      <alignment horizontal="center" vertical="center"/>
      <protection hidden="1"/>
    </xf>
    <xf numFmtId="0" fontId="0" fillId="0" borderId="54" xfId="0" applyFill="1" applyBorder="1" applyAlignment="1" applyProtection="1">
      <alignment horizontal="center" vertical="center"/>
      <protection hidden="1"/>
    </xf>
    <xf numFmtId="0" fontId="0" fillId="0" borderId="55" xfId="0" applyFill="1" applyBorder="1" applyAlignment="1" applyProtection="1">
      <alignment horizontal="center" vertical="center"/>
      <protection hidden="1"/>
    </xf>
    <xf numFmtId="0" fontId="0" fillId="0" borderId="57" xfId="0" applyFill="1" applyBorder="1" applyAlignment="1" applyProtection="1">
      <alignment horizontal="center" vertical="center"/>
      <protection hidden="1"/>
    </xf>
    <xf numFmtId="0" fontId="10" fillId="0" borderId="54" xfId="0" applyFont="1" applyFill="1" applyBorder="1" applyAlignment="1" applyProtection="1">
      <alignment horizontal="center" vertical="center"/>
      <protection hidden="1"/>
    </xf>
    <xf numFmtId="0" fontId="10" fillId="0" borderId="55" xfId="0" applyFont="1" applyFill="1" applyBorder="1" applyAlignment="1" applyProtection="1">
      <alignment horizontal="center" vertical="center"/>
      <protection hidden="1"/>
    </xf>
    <xf numFmtId="0" fontId="10" fillId="0" borderId="57" xfId="0" applyFont="1" applyFill="1" applyBorder="1" applyAlignment="1" applyProtection="1">
      <alignment horizontal="center" vertical="center"/>
      <protection hidden="1"/>
    </xf>
    <xf numFmtId="0" fontId="10" fillId="0" borderId="58" xfId="0" applyFont="1" applyFill="1" applyBorder="1" applyAlignment="1" applyProtection="1">
      <alignment horizontal="center" vertical="center"/>
      <protection hidden="1"/>
    </xf>
    <xf numFmtId="0" fontId="10" fillId="0" borderId="59" xfId="0" applyFont="1" applyFill="1" applyBorder="1" applyAlignment="1" applyProtection="1">
      <alignment horizontal="center" vertical="center"/>
      <protection hidden="1"/>
    </xf>
    <xf numFmtId="0" fontId="10" fillId="0" borderId="60" xfId="0" applyFont="1" applyFill="1" applyBorder="1" applyAlignment="1" applyProtection="1">
      <alignment horizontal="center" vertical="center"/>
      <protection hidden="1"/>
    </xf>
    <xf numFmtId="0" fontId="0" fillId="0" borderId="58" xfId="0" applyFont="1" applyFill="1" applyBorder="1" applyAlignment="1" applyProtection="1">
      <alignment horizontal="center" vertical="center" shrinkToFit="1"/>
      <protection hidden="1"/>
    </xf>
    <xf numFmtId="0" fontId="0" fillId="0" borderId="59" xfId="0" applyFont="1" applyFill="1" applyBorder="1" applyAlignment="1" applyProtection="1">
      <alignment horizontal="center" vertical="center" shrinkToFit="1"/>
      <protection hidden="1"/>
    </xf>
    <xf numFmtId="0" fontId="0" fillId="0" borderId="61" xfId="0" applyFont="1" applyFill="1" applyBorder="1" applyAlignment="1" applyProtection="1">
      <alignment horizontal="center" vertical="center" shrinkToFit="1"/>
      <protection hidden="1"/>
    </xf>
    <xf numFmtId="0" fontId="0" fillId="0" borderId="62" xfId="0" applyFill="1" applyBorder="1" applyAlignment="1" applyProtection="1">
      <alignment horizontal="center" vertical="center"/>
      <protection hidden="1"/>
    </xf>
    <xf numFmtId="0" fontId="0" fillId="0" borderId="63" xfId="0" applyFill="1" applyBorder="1" applyAlignment="1" applyProtection="1">
      <alignment horizontal="center" vertical="center"/>
      <protection hidden="1"/>
    </xf>
    <xf numFmtId="0" fontId="0" fillId="0" borderId="64" xfId="0" applyFill="1" applyBorder="1" applyAlignment="1" applyProtection="1">
      <alignment horizontal="center" vertical="center"/>
      <protection hidden="1"/>
    </xf>
    <xf numFmtId="0" fontId="10" fillId="0" borderId="62" xfId="0" applyFont="1" applyFill="1" applyBorder="1" applyAlignment="1" applyProtection="1">
      <alignment horizontal="center" vertical="center"/>
      <protection hidden="1"/>
    </xf>
    <xf numFmtId="0" fontId="10" fillId="0" borderId="63" xfId="0" applyFont="1" applyFill="1" applyBorder="1" applyAlignment="1" applyProtection="1">
      <alignment horizontal="center" vertical="center"/>
      <protection hidden="1"/>
    </xf>
    <xf numFmtId="0" fontId="10" fillId="0" borderId="64" xfId="0" applyFont="1" applyFill="1" applyBorder="1" applyAlignment="1" applyProtection="1">
      <alignment horizontal="center" vertical="center"/>
      <protection hidden="1"/>
    </xf>
    <xf numFmtId="0" fontId="0" fillId="0" borderId="62" xfId="0" applyFont="1" applyFill="1" applyBorder="1" applyAlignment="1" applyProtection="1">
      <alignment horizontal="center" vertical="center" shrinkToFit="1"/>
      <protection hidden="1"/>
    </xf>
    <xf numFmtId="0" fontId="0" fillId="0" borderId="63" xfId="0" applyFont="1" applyFill="1" applyBorder="1" applyAlignment="1" applyProtection="1">
      <alignment horizontal="center" vertical="center" shrinkToFit="1"/>
      <protection hidden="1"/>
    </xf>
    <xf numFmtId="0" fontId="0" fillId="0" borderId="65" xfId="0" applyFont="1" applyFill="1" applyBorder="1" applyAlignment="1" applyProtection="1">
      <alignment horizontal="center" vertical="center" shrinkToFit="1"/>
      <protection hidden="1"/>
    </xf>
    <xf numFmtId="0" fontId="0" fillId="0" borderId="58" xfId="0" applyFont="1" applyFill="1" applyBorder="1" applyAlignment="1" applyProtection="1">
      <alignment horizontal="center" vertical="center"/>
      <protection hidden="1"/>
    </xf>
    <xf numFmtId="0" fontId="0" fillId="0" borderId="59" xfId="0" applyFont="1" applyFill="1" applyBorder="1" applyAlignment="1" applyProtection="1">
      <alignment horizontal="center" vertical="center"/>
      <protection hidden="1"/>
    </xf>
    <xf numFmtId="0" fontId="0" fillId="0" borderId="60" xfId="0" applyFont="1" applyFill="1" applyBorder="1" applyAlignment="1" applyProtection="1">
      <alignment horizontal="center" vertical="center"/>
      <protection hidden="1"/>
    </xf>
    <xf numFmtId="0" fontId="0" fillId="0" borderId="58" xfId="0" applyFill="1" applyBorder="1" applyAlignment="1" applyProtection="1">
      <alignment horizontal="center" vertical="center" shrinkToFit="1"/>
      <protection hidden="1"/>
    </xf>
    <xf numFmtId="0" fontId="0" fillId="0" borderId="59" xfId="0" applyFill="1" applyBorder="1" applyAlignment="1" applyProtection="1">
      <alignment horizontal="center" vertical="center" shrinkToFit="1"/>
      <protection hidden="1"/>
    </xf>
    <xf numFmtId="0" fontId="0" fillId="0" borderId="60" xfId="0" applyFill="1" applyBorder="1" applyAlignment="1" applyProtection="1">
      <alignment horizontal="center" vertical="center" shrinkToFit="1"/>
      <protection hidden="1"/>
    </xf>
    <xf numFmtId="179" fontId="0" fillId="0" borderId="58" xfId="0" applyNumberFormat="1" applyFont="1" applyFill="1" applyBorder="1" applyAlignment="1" applyProtection="1">
      <alignment horizontal="center" vertical="center"/>
      <protection hidden="1"/>
    </xf>
    <xf numFmtId="179" fontId="0" fillId="0" borderId="59" xfId="0" applyNumberFormat="1" applyFont="1" applyFill="1" applyBorder="1" applyAlignment="1" applyProtection="1">
      <alignment horizontal="center" vertical="center"/>
      <protection hidden="1"/>
    </xf>
    <xf numFmtId="179" fontId="0" fillId="0" borderId="60" xfId="0" applyNumberFormat="1" applyFont="1" applyFill="1" applyBorder="1" applyAlignment="1" applyProtection="1">
      <alignment horizontal="center" vertical="center"/>
      <protection hidden="1"/>
    </xf>
    <xf numFmtId="0" fontId="0" fillId="0" borderId="58" xfId="0" applyFill="1" applyBorder="1" applyAlignment="1" applyProtection="1">
      <alignment horizontal="center" vertical="center"/>
      <protection hidden="1"/>
    </xf>
    <xf numFmtId="0" fontId="0" fillId="0" borderId="59" xfId="0" applyFill="1" applyBorder="1" applyAlignment="1" applyProtection="1">
      <alignment horizontal="center" vertical="center"/>
      <protection hidden="1"/>
    </xf>
    <xf numFmtId="0" fontId="0" fillId="0" borderId="60" xfId="0" applyFill="1" applyBorder="1" applyAlignment="1" applyProtection="1">
      <alignment horizontal="center" vertical="center"/>
      <protection hidden="1"/>
    </xf>
    <xf numFmtId="0" fontId="0" fillId="0" borderId="62" xfId="0" applyFont="1" applyFill="1" applyBorder="1" applyAlignment="1" applyProtection="1">
      <alignment horizontal="center" vertical="center"/>
      <protection hidden="1"/>
    </xf>
    <xf numFmtId="0" fontId="0" fillId="0" borderId="63" xfId="0" applyFont="1" applyFill="1" applyBorder="1" applyAlignment="1" applyProtection="1">
      <alignment horizontal="center" vertical="center"/>
      <protection hidden="1"/>
    </xf>
    <xf numFmtId="0" fontId="0" fillId="0" borderId="64" xfId="0" applyFont="1" applyFill="1" applyBorder="1" applyAlignment="1" applyProtection="1">
      <alignment horizontal="center" vertical="center"/>
      <protection hidden="1"/>
    </xf>
    <xf numFmtId="0" fontId="0" fillId="0" borderId="62" xfId="0" applyFill="1" applyBorder="1" applyAlignment="1" applyProtection="1">
      <alignment horizontal="center" vertical="center" shrinkToFit="1"/>
      <protection hidden="1"/>
    </xf>
    <xf numFmtId="0" fontId="0" fillId="0" borderId="63" xfId="0" applyFill="1" applyBorder="1" applyAlignment="1" applyProtection="1">
      <alignment horizontal="center" vertical="center" shrinkToFit="1"/>
      <protection hidden="1"/>
    </xf>
    <xf numFmtId="0" fontId="0" fillId="0" borderId="64" xfId="0" applyFill="1" applyBorder="1" applyAlignment="1" applyProtection="1">
      <alignment horizontal="center" vertical="center" shrinkToFit="1"/>
      <protection hidden="1"/>
    </xf>
    <xf numFmtId="179" fontId="0" fillId="0" borderId="62" xfId="0" applyNumberFormat="1" applyFont="1" applyFill="1" applyBorder="1" applyAlignment="1" applyProtection="1">
      <alignment horizontal="center" vertical="center"/>
      <protection hidden="1"/>
    </xf>
    <xf numFmtId="179" fontId="0" fillId="0" borderId="63" xfId="0" applyNumberFormat="1" applyFont="1" applyFill="1" applyBorder="1" applyAlignment="1" applyProtection="1">
      <alignment horizontal="center" vertical="center"/>
      <protection hidden="1"/>
    </xf>
    <xf numFmtId="179" fontId="0" fillId="0" borderId="64" xfId="0" applyNumberFormat="1" applyFont="1" applyFill="1" applyBorder="1" applyAlignment="1" applyProtection="1">
      <alignment horizontal="center" vertical="center"/>
      <protection hidden="1"/>
    </xf>
    <xf numFmtId="0" fontId="0" fillId="0" borderId="66" xfId="0" applyFont="1" applyFill="1" applyBorder="1" applyAlignment="1" applyProtection="1">
      <alignment horizontal="center" vertical="center"/>
      <protection hidden="1"/>
    </xf>
    <xf numFmtId="0" fontId="0" fillId="0" borderId="51" xfId="0" applyFont="1" applyFill="1" applyBorder="1" applyAlignment="1" applyProtection="1">
      <alignment horizontal="center" vertical="center"/>
      <protection hidden="1"/>
    </xf>
    <xf numFmtId="0" fontId="0" fillId="0" borderId="67" xfId="0" applyFont="1" applyFill="1" applyBorder="1" applyAlignment="1" applyProtection="1">
      <alignment horizontal="center" vertical="center"/>
      <protection hidden="1"/>
    </xf>
    <xf numFmtId="0" fontId="10" fillId="0" borderId="68" xfId="0" applyFont="1" applyFill="1" applyBorder="1" applyAlignment="1" applyProtection="1">
      <alignment horizontal="center" vertical="center" shrinkToFit="1"/>
      <protection hidden="1"/>
    </xf>
    <xf numFmtId="0" fontId="10" fillId="0" borderId="51" xfId="0" applyFont="1" applyFill="1" applyBorder="1" applyAlignment="1" applyProtection="1">
      <alignment horizontal="center" vertical="center" shrinkToFit="1"/>
      <protection hidden="1"/>
    </xf>
    <xf numFmtId="0" fontId="10" fillId="0" borderId="67" xfId="0" applyFont="1" applyFill="1" applyBorder="1" applyAlignment="1" applyProtection="1">
      <alignment horizontal="center" vertical="center" shrinkToFit="1"/>
      <protection hidden="1"/>
    </xf>
    <xf numFmtId="0" fontId="0" fillId="0" borderId="69" xfId="0" applyFont="1" applyFill="1" applyBorder="1" applyAlignment="1" applyProtection="1">
      <alignment horizontal="center" vertical="center"/>
      <protection hidden="1"/>
    </xf>
    <xf numFmtId="0" fontId="0" fillId="0" borderId="38" xfId="0" applyFont="1" applyFill="1" applyBorder="1" applyAlignment="1" applyProtection="1">
      <alignment horizontal="center" vertical="center"/>
      <protection hidden="1"/>
    </xf>
    <xf numFmtId="0" fontId="0" fillId="0" borderId="42" xfId="0" applyFont="1" applyFill="1" applyBorder="1" applyAlignment="1" applyProtection="1">
      <alignment horizontal="center" vertical="center"/>
      <protection hidden="1"/>
    </xf>
    <xf numFmtId="0" fontId="11" fillId="0" borderId="70" xfId="0" applyFont="1" applyFill="1" applyBorder="1" applyAlignment="1" applyProtection="1">
      <alignment horizontal="center" vertical="center"/>
      <protection hidden="1"/>
    </xf>
    <xf numFmtId="0" fontId="11" fillId="0" borderId="11" xfId="0" applyFont="1" applyFill="1" applyBorder="1" applyAlignment="1" applyProtection="1">
      <alignment horizontal="center" vertical="center"/>
      <protection hidden="1"/>
    </xf>
    <xf numFmtId="0" fontId="0" fillId="0" borderId="11" xfId="0" applyFont="1" applyFill="1" applyBorder="1" applyAlignment="1" applyProtection="1">
      <alignment horizontal="left" vertical="center" indent="1"/>
      <protection hidden="1"/>
    </xf>
    <xf numFmtId="0" fontId="0" fillId="0" borderId="71" xfId="0" applyFont="1" applyFill="1" applyBorder="1" applyAlignment="1" applyProtection="1">
      <alignment horizontal="left" vertical="center" indent="1"/>
      <protection hidden="1"/>
    </xf>
    <xf numFmtId="0" fontId="10" fillId="0" borderId="41" xfId="0" applyFont="1" applyFill="1" applyBorder="1" applyAlignment="1" applyProtection="1">
      <alignment horizontal="left" vertical="center" indent="1"/>
      <protection hidden="1"/>
    </xf>
    <xf numFmtId="0" fontId="10" fillId="0" borderId="38" xfId="0" applyFont="1" applyFill="1" applyBorder="1" applyAlignment="1" applyProtection="1">
      <alignment horizontal="left" vertical="center" indent="1"/>
      <protection hidden="1"/>
    </xf>
    <xf numFmtId="0" fontId="0" fillId="0" borderId="72" xfId="0" applyFill="1" applyBorder="1" applyAlignment="1" applyProtection="1">
      <alignment horizontal="center" vertical="center" wrapText="1"/>
      <protection hidden="1"/>
    </xf>
    <xf numFmtId="0" fontId="0" fillId="0" borderId="46" xfId="0" applyFill="1" applyBorder="1" applyAlignment="1" applyProtection="1">
      <alignment horizontal="center" vertical="center" wrapText="1"/>
      <protection hidden="1"/>
    </xf>
    <xf numFmtId="0" fontId="0" fillId="0" borderId="73" xfId="0" applyFill="1" applyBorder="1" applyAlignment="1" applyProtection="1">
      <alignment horizontal="center" vertical="center" wrapText="1"/>
      <protection hidden="1"/>
    </xf>
    <xf numFmtId="0" fontId="0" fillId="0" borderId="16"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74" xfId="0" applyFill="1" applyBorder="1" applyAlignment="1" applyProtection="1">
      <alignment horizontal="center" vertical="center" wrapText="1"/>
      <protection hidden="1"/>
    </xf>
    <xf numFmtId="0" fontId="0" fillId="0" borderId="25" xfId="0" applyFill="1" applyBorder="1" applyAlignment="1" applyProtection="1">
      <alignment horizontal="center" vertical="center" wrapText="1"/>
      <protection hidden="1"/>
    </xf>
    <xf numFmtId="0" fontId="0" fillId="0" borderId="26" xfId="0" applyFill="1" applyBorder="1" applyAlignment="1" applyProtection="1">
      <alignment horizontal="center" vertical="center" wrapText="1"/>
      <protection hidden="1"/>
    </xf>
    <xf numFmtId="0" fontId="0" fillId="0" borderId="75" xfId="0" applyFill="1" applyBorder="1" applyAlignment="1" applyProtection="1">
      <alignment horizontal="center" vertical="center" wrapText="1"/>
      <protection hidden="1"/>
    </xf>
    <xf numFmtId="0" fontId="11" fillId="0" borderId="57" xfId="0" applyFont="1" applyFill="1" applyBorder="1" applyAlignment="1" applyProtection="1">
      <alignment horizontal="center" vertical="center"/>
      <protection hidden="1"/>
    </xf>
    <xf numFmtId="0" fontId="11" fillId="0" borderId="34" xfId="0" applyFont="1" applyFill="1" applyBorder="1" applyAlignment="1" applyProtection="1">
      <alignment horizontal="center" vertical="center"/>
      <protection hidden="1"/>
    </xf>
    <xf numFmtId="0" fontId="0" fillId="0" borderId="34" xfId="0" applyFont="1" applyFill="1" applyBorder="1" applyAlignment="1" applyProtection="1">
      <alignment horizontal="left" vertical="center" indent="1"/>
      <protection hidden="1"/>
    </xf>
    <xf numFmtId="0" fontId="0" fillId="0" borderId="76" xfId="0" applyFont="1" applyFill="1" applyBorder="1" applyAlignment="1" applyProtection="1">
      <alignment horizontal="left" vertical="center" indent="1"/>
      <protection hidden="1"/>
    </xf>
    <xf numFmtId="0" fontId="10" fillId="0" borderId="77" xfId="0" applyFont="1" applyFill="1" applyBorder="1" applyAlignment="1" applyProtection="1">
      <alignment horizontal="left" vertical="center" shrinkToFit="1"/>
      <protection hidden="1"/>
    </xf>
    <xf numFmtId="0" fontId="10" fillId="0" borderId="26" xfId="0" applyFont="1" applyFill="1" applyBorder="1" applyAlignment="1" applyProtection="1">
      <alignment horizontal="left" vertical="center" shrinkToFit="1"/>
      <protection hidden="1"/>
    </xf>
    <xf numFmtId="0" fontId="10" fillId="0" borderId="78" xfId="0" applyFont="1" applyFill="1" applyBorder="1" applyAlignment="1" applyProtection="1">
      <alignment horizontal="left" vertical="center" shrinkToFit="1"/>
      <protection hidden="1"/>
    </xf>
    <xf numFmtId="0" fontId="11" fillId="0" borderId="64" xfId="0" applyFont="1" applyFill="1" applyBorder="1" applyAlignment="1" applyProtection="1">
      <alignment horizontal="center" vertical="center"/>
      <protection hidden="1"/>
    </xf>
    <xf numFmtId="0" fontId="11" fillId="0" borderId="79" xfId="0" applyFont="1" applyFill="1" applyBorder="1" applyAlignment="1" applyProtection="1">
      <alignment horizontal="center" vertical="center"/>
      <protection hidden="1"/>
    </xf>
    <xf numFmtId="0" fontId="0" fillId="0" borderId="62" xfId="0" applyFont="1" applyFill="1" applyBorder="1" applyAlignment="1" applyProtection="1">
      <alignment horizontal="left" vertical="center" indent="1"/>
      <protection hidden="1"/>
    </xf>
    <xf numFmtId="0" fontId="0" fillId="0" borderId="63" xfId="0" applyFont="1" applyFill="1" applyBorder="1" applyAlignment="1" applyProtection="1">
      <alignment horizontal="left" vertical="center" indent="1"/>
      <protection hidden="1"/>
    </xf>
    <xf numFmtId="0" fontId="0" fillId="0" borderId="65" xfId="0" applyFont="1" applyFill="1" applyBorder="1" applyAlignment="1" applyProtection="1">
      <alignment horizontal="left" vertical="center" indent="1"/>
      <protection hidden="1"/>
    </xf>
    <xf numFmtId="0" fontId="8" fillId="0" borderId="80" xfId="0" applyFont="1" applyFill="1" applyBorder="1" applyAlignment="1" applyProtection="1">
      <alignment horizontal="center" vertical="center"/>
      <protection hidden="1"/>
    </xf>
    <xf numFmtId="0" fontId="8" fillId="0" borderId="81" xfId="0" applyFont="1" applyFill="1" applyBorder="1" applyAlignment="1" applyProtection="1">
      <alignment horizontal="center" vertical="center"/>
      <protection hidden="1"/>
    </xf>
    <xf numFmtId="0" fontId="8" fillId="0" borderId="82" xfId="0" applyFont="1" applyFill="1" applyBorder="1" applyAlignment="1" applyProtection="1">
      <alignment horizontal="center" vertical="center"/>
      <protection hidden="1"/>
    </xf>
    <xf numFmtId="0" fontId="0" fillId="0" borderId="21" xfId="0" applyFont="1" applyFill="1" applyBorder="1" applyAlignment="1" applyProtection="1">
      <alignment horizontal="center" vertical="center" textRotation="255"/>
      <protection hidden="1"/>
    </xf>
    <xf numFmtId="0" fontId="0" fillId="0" borderId="0" xfId="0" applyFont="1" applyFill="1" applyBorder="1" applyAlignment="1" applyProtection="1">
      <alignment horizontal="center" vertical="center" textRotation="255"/>
      <protection hidden="1"/>
    </xf>
    <xf numFmtId="0" fontId="0" fillId="0" borderId="26" xfId="0" applyFont="1" applyFill="1" applyBorder="1" applyAlignment="1" applyProtection="1">
      <alignment horizontal="center" vertical="center" textRotation="255"/>
      <protection hidden="1"/>
    </xf>
    <xf numFmtId="0" fontId="11" fillId="0" borderId="83" xfId="0" applyFont="1" applyFill="1" applyBorder="1" applyAlignment="1" applyProtection="1">
      <alignment horizontal="center" vertical="center"/>
      <protection hidden="1"/>
    </xf>
    <xf numFmtId="0" fontId="11" fillId="0" borderId="84" xfId="0" applyFont="1" applyFill="1" applyBorder="1" applyAlignment="1" applyProtection="1">
      <alignment horizontal="center" vertical="center"/>
      <protection hidden="1"/>
    </xf>
    <xf numFmtId="0" fontId="11" fillId="0" borderId="85" xfId="0" applyFont="1" applyFill="1" applyBorder="1" applyAlignment="1" applyProtection="1">
      <alignment horizontal="center" vertical="center"/>
      <protection hidden="1"/>
    </xf>
    <xf numFmtId="0" fontId="11" fillId="0" borderId="84" xfId="0" applyFont="1" applyFill="1" applyBorder="1" applyAlignment="1" applyProtection="1">
      <alignment vertical="center"/>
      <protection hidden="1"/>
    </xf>
    <xf numFmtId="0" fontId="11" fillId="0" borderId="86" xfId="0" applyFont="1" applyFill="1" applyBorder="1" applyAlignment="1" applyProtection="1">
      <alignment vertical="center"/>
      <protection hidden="1"/>
    </xf>
    <xf numFmtId="0" fontId="0" fillId="0" borderId="87" xfId="0" applyFont="1" applyFill="1" applyBorder="1" applyAlignment="1" applyProtection="1">
      <alignment horizontal="center" vertical="center" shrinkToFit="1"/>
      <protection hidden="1"/>
    </xf>
    <xf numFmtId="0" fontId="0" fillId="0" borderId="88" xfId="0" applyFont="1" applyFill="1" applyBorder="1" applyAlignment="1" applyProtection="1">
      <alignment horizontal="center" vertical="center" shrinkToFit="1"/>
      <protection hidden="1"/>
    </xf>
    <xf numFmtId="0" fontId="0" fillId="0" borderId="89" xfId="0" applyFont="1" applyFill="1" applyBorder="1" applyAlignment="1" applyProtection="1">
      <alignment horizontal="center" vertical="center" shrinkToFit="1"/>
      <protection hidden="1"/>
    </xf>
    <xf numFmtId="0" fontId="0" fillId="0" borderId="25" xfId="0" applyFont="1" applyFill="1" applyBorder="1" applyAlignment="1" applyProtection="1">
      <alignment horizontal="center" vertical="center" shrinkToFit="1"/>
      <protection hidden="1"/>
    </xf>
    <xf numFmtId="0" fontId="0" fillId="0" borderId="26" xfId="0" applyFont="1" applyFill="1" applyBorder="1" applyAlignment="1" applyProtection="1">
      <alignment horizontal="center" vertical="center" shrinkToFit="1"/>
      <protection hidden="1"/>
    </xf>
    <xf numFmtId="0" fontId="0" fillId="0" borderId="75" xfId="0" applyFont="1" applyFill="1" applyBorder="1" applyAlignment="1" applyProtection="1">
      <alignment horizontal="center" vertical="center" shrinkToFit="1"/>
      <protection hidden="1"/>
    </xf>
    <xf numFmtId="0" fontId="11" fillId="0" borderId="54" xfId="0" applyFont="1" applyFill="1" applyBorder="1" applyAlignment="1" applyProtection="1">
      <alignment horizontal="center" vertical="center"/>
      <protection hidden="1"/>
    </xf>
    <xf numFmtId="0" fontId="11" fillId="0" borderId="55" xfId="0" applyFont="1" applyFill="1" applyBorder="1" applyAlignment="1" applyProtection="1">
      <alignment horizontal="center" vertical="center"/>
      <protection hidden="1"/>
    </xf>
    <xf numFmtId="0" fontId="11" fillId="0" borderId="90" xfId="0" applyFont="1" applyFill="1" applyBorder="1" applyAlignment="1" applyProtection="1">
      <alignment horizontal="center" vertical="center"/>
      <protection hidden="1"/>
    </xf>
    <xf numFmtId="0" fontId="10" fillId="0" borderId="54" xfId="0" applyFont="1" applyFill="1" applyBorder="1" applyAlignment="1" applyProtection="1">
      <alignment horizontal="center" vertical="center" shrinkToFit="1"/>
      <protection hidden="1"/>
    </xf>
    <xf numFmtId="0" fontId="10" fillId="0" borderId="55" xfId="0" applyFont="1" applyFill="1" applyBorder="1" applyAlignment="1" applyProtection="1">
      <alignment horizontal="center" vertical="center" shrinkToFit="1"/>
      <protection hidden="1"/>
    </xf>
    <xf numFmtId="0" fontId="10" fillId="0" borderId="57" xfId="0" applyFont="1" applyFill="1" applyBorder="1" applyAlignment="1" applyProtection="1">
      <alignment horizontal="center" vertical="center" shrinkToFit="1"/>
      <protection hidden="1"/>
    </xf>
    <xf numFmtId="0" fontId="10" fillId="0" borderId="91" xfId="0" applyFont="1" applyFill="1" applyBorder="1" applyAlignment="1" applyProtection="1">
      <alignment horizontal="center" vertical="center" shrinkToFit="1"/>
      <protection hidden="1"/>
    </xf>
    <xf numFmtId="0" fontId="10" fillId="0" borderId="62" xfId="0" applyFont="1" applyFill="1" applyBorder="1" applyAlignment="1" applyProtection="1">
      <alignment horizontal="center" vertical="center" shrinkToFit="1"/>
      <protection hidden="1"/>
    </xf>
    <xf numFmtId="0" fontId="10" fillId="0" borderId="63" xfId="0" applyFont="1" applyFill="1" applyBorder="1" applyAlignment="1" applyProtection="1">
      <alignment horizontal="center" vertical="center" shrinkToFit="1"/>
      <protection hidden="1"/>
    </xf>
    <xf numFmtId="0" fontId="10" fillId="0" borderId="64" xfId="0" applyFont="1" applyFill="1" applyBorder="1" applyAlignment="1" applyProtection="1">
      <alignment horizontal="center" vertical="center" shrinkToFit="1"/>
      <protection hidden="1"/>
    </xf>
    <xf numFmtId="0" fontId="10" fillId="0" borderId="92" xfId="0" applyFont="1" applyFill="1" applyBorder="1" applyAlignment="1" applyProtection="1">
      <alignment horizontal="center" vertical="center" shrinkToFit="1"/>
      <protection hidden="1"/>
    </xf>
    <xf numFmtId="0" fontId="11" fillId="0" borderId="93" xfId="0" applyFont="1" applyFill="1" applyBorder="1" applyAlignment="1" applyProtection="1">
      <alignment horizontal="center" vertical="center"/>
      <protection hidden="1"/>
    </xf>
    <xf numFmtId="0" fontId="11" fillId="0" borderId="26" xfId="0" applyFont="1" applyFill="1" applyBorder="1" applyAlignment="1" applyProtection="1">
      <alignment horizontal="center" vertical="center"/>
      <protection hidden="1"/>
    </xf>
    <xf numFmtId="0" fontId="11" fillId="0" borderId="94" xfId="0" applyFont="1" applyFill="1" applyBorder="1" applyAlignment="1" applyProtection="1">
      <alignment horizontal="center" vertical="center"/>
      <protection hidden="1"/>
    </xf>
    <xf numFmtId="0" fontId="11" fillId="0" borderId="95" xfId="0" applyFont="1" applyFill="1" applyBorder="1" applyAlignment="1" applyProtection="1">
      <alignment vertical="center"/>
      <protection hidden="1"/>
    </xf>
    <xf numFmtId="0" fontId="10" fillId="0" borderId="56" xfId="0" applyFont="1" applyFill="1" applyBorder="1" applyAlignment="1" applyProtection="1">
      <alignment horizontal="center" vertical="center" shrinkToFit="1"/>
      <protection hidden="1"/>
    </xf>
    <xf numFmtId="0" fontId="11" fillId="0" borderId="96" xfId="0" applyFont="1" applyFill="1" applyBorder="1" applyAlignment="1" applyProtection="1">
      <alignment horizontal="center" vertical="center"/>
      <protection hidden="1"/>
    </xf>
    <xf numFmtId="0" fontId="11" fillId="0" borderId="21" xfId="0" applyFont="1" applyFill="1" applyBorder="1" applyAlignment="1" applyProtection="1">
      <alignment horizontal="center" vertical="center"/>
      <protection hidden="1"/>
    </xf>
    <xf numFmtId="0" fontId="11" fillId="0" borderId="97" xfId="0" applyFont="1" applyFill="1" applyBorder="1" applyAlignment="1" applyProtection="1">
      <alignment horizontal="center" vertical="center"/>
      <protection hidden="1"/>
    </xf>
    <xf numFmtId="0" fontId="10" fillId="0" borderId="65" xfId="0" applyFont="1" applyFill="1" applyBorder="1" applyAlignment="1" applyProtection="1">
      <alignment horizontal="center" vertical="center" shrinkToFit="1"/>
      <protection hidden="1"/>
    </xf>
    <xf numFmtId="0" fontId="0" fillId="0" borderId="20" xfId="0" applyFill="1" applyBorder="1" applyAlignment="1" applyProtection="1">
      <alignment horizontal="center" vertical="center" wrapText="1"/>
      <protection hidden="1"/>
    </xf>
    <xf numFmtId="0" fontId="0" fillId="0" borderId="21" xfId="0" applyFont="1" applyFill="1" applyBorder="1" applyAlignment="1" applyProtection="1">
      <alignment horizontal="center" vertical="center"/>
      <protection hidden="1"/>
    </xf>
    <xf numFmtId="0" fontId="0" fillId="0" borderId="97" xfId="0"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39" xfId="0"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0" fillId="0" borderId="25"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protection hidden="1"/>
    </xf>
    <xf numFmtId="0" fontId="0" fillId="0" borderId="94" xfId="0" applyFont="1" applyFill="1" applyBorder="1" applyAlignment="1" applyProtection="1">
      <alignment horizontal="center" vertical="center"/>
      <protection hidden="1"/>
    </xf>
    <xf numFmtId="0" fontId="11" fillId="0" borderId="98" xfId="0" applyFont="1" applyFill="1" applyBorder="1" applyAlignment="1" applyProtection="1">
      <alignment horizontal="center" vertical="center"/>
      <protection hidden="1"/>
    </xf>
    <xf numFmtId="0" fontId="11" fillId="0" borderId="99" xfId="0" applyFont="1" applyFill="1" applyBorder="1" applyAlignment="1" applyProtection="1">
      <alignment horizontal="center" vertical="center"/>
      <protection hidden="1"/>
    </xf>
    <xf numFmtId="0" fontId="11" fillId="0" borderId="100" xfId="0" applyFont="1" applyFill="1" applyBorder="1" applyAlignment="1" applyProtection="1">
      <alignment horizontal="center" vertical="center"/>
      <protection hidden="1"/>
    </xf>
    <xf numFmtId="0" fontId="11" fillId="0" borderId="101" xfId="0" applyFont="1" applyFill="1" applyBorder="1" applyAlignment="1" applyProtection="1">
      <alignment horizontal="center" vertical="center"/>
      <protection hidden="1"/>
    </xf>
    <xf numFmtId="0" fontId="0" fillId="0" borderId="102" xfId="0" applyFont="1" applyFill="1" applyBorder="1" applyAlignment="1" applyProtection="1">
      <alignment horizontal="center" vertical="center" shrinkToFit="1"/>
      <protection hidden="1"/>
    </xf>
    <xf numFmtId="0" fontId="0" fillId="0" borderId="103" xfId="0" applyFont="1" applyFill="1" applyBorder="1" applyAlignment="1" applyProtection="1">
      <alignment horizontal="center" vertical="center" shrinkToFit="1"/>
      <protection hidden="1"/>
    </xf>
    <xf numFmtId="0" fontId="0" fillId="0" borderId="104" xfId="0" applyFont="1" applyFill="1" applyBorder="1" applyAlignment="1" applyProtection="1">
      <alignment horizontal="center" vertical="center" shrinkToFit="1"/>
      <protection hidden="1"/>
    </xf>
    <xf numFmtId="0" fontId="0" fillId="0" borderId="105" xfId="0" applyFont="1" applyFill="1" applyBorder="1" applyAlignment="1" applyProtection="1">
      <alignment horizontal="center" vertical="center" shrinkToFit="1"/>
      <protection hidden="1"/>
    </xf>
    <xf numFmtId="0" fontId="0" fillId="0" borderId="106" xfId="0" applyFont="1" applyFill="1" applyBorder="1" applyAlignment="1" applyProtection="1">
      <alignment horizontal="center" vertical="center" shrinkToFit="1"/>
      <protection hidden="1"/>
    </xf>
    <xf numFmtId="0" fontId="0" fillId="0" borderId="107" xfId="0" applyFont="1" applyFill="1" applyBorder="1" applyAlignment="1" applyProtection="1">
      <alignment horizontal="center" vertical="center" shrinkToFit="1"/>
      <protection hidden="1"/>
    </xf>
    <xf numFmtId="0" fontId="0" fillId="0" borderId="108" xfId="0" applyFont="1" applyFill="1" applyBorder="1" applyAlignment="1" applyProtection="1">
      <alignment horizontal="center" vertical="center" shrinkToFit="1"/>
      <protection hidden="1"/>
    </xf>
    <xf numFmtId="0" fontId="0" fillId="0" borderId="109" xfId="0" applyFont="1" applyFill="1" applyBorder="1" applyAlignment="1" applyProtection="1">
      <alignment horizontal="center" vertical="center" shrinkToFit="1"/>
      <protection hidden="1"/>
    </xf>
    <xf numFmtId="0" fontId="0" fillId="0" borderId="110" xfId="0" applyFont="1" applyFill="1" applyBorder="1" applyAlignment="1" applyProtection="1">
      <alignment horizontal="center" vertical="center" shrinkToFit="1"/>
      <protection hidden="1"/>
    </xf>
    <xf numFmtId="0" fontId="0" fillId="0" borderId="111" xfId="0" applyFont="1" applyFill="1" applyBorder="1" applyAlignment="1" applyProtection="1">
      <alignment horizontal="center" vertical="center" shrinkToFit="1"/>
      <protection hidden="1"/>
    </xf>
    <xf numFmtId="0" fontId="0" fillId="0" borderId="112" xfId="0" applyFont="1" applyFill="1" applyBorder="1" applyAlignment="1" applyProtection="1">
      <alignment horizontal="center" vertical="center" shrinkToFit="1"/>
      <protection hidden="1"/>
    </xf>
    <xf numFmtId="0" fontId="0" fillId="0" borderId="59" xfId="0" applyFont="1" applyFill="1" applyBorder="1" applyAlignment="1" applyProtection="1">
      <alignment horizontal="center" vertical="center" shrinkToFit="1"/>
      <protection hidden="1"/>
    </xf>
    <xf numFmtId="0" fontId="0" fillId="0" borderId="60" xfId="0" applyFont="1" applyFill="1" applyBorder="1" applyAlignment="1" applyProtection="1">
      <alignment horizontal="center" vertical="center" shrinkToFit="1"/>
      <protection hidden="1"/>
    </xf>
    <xf numFmtId="179" fontId="0" fillId="0" borderId="58" xfId="0" applyNumberFormat="1" applyFill="1" applyBorder="1" applyAlignment="1" applyProtection="1">
      <alignment horizontal="center" vertical="center"/>
      <protection hidden="1"/>
    </xf>
    <xf numFmtId="0" fontId="0" fillId="0" borderId="113"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74" xfId="0" applyFill="1" applyBorder="1" applyAlignment="1" applyProtection="1">
      <alignment horizontal="center" vertical="center"/>
      <protection hidden="1"/>
    </xf>
    <xf numFmtId="0" fontId="0" fillId="0" borderId="58" xfId="0" applyFont="1" applyFill="1" applyBorder="1" applyAlignment="1" applyProtection="1">
      <alignment horizontal="center" vertical="center" shrinkToFit="1"/>
      <protection hidden="1"/>
    </xf>
    <xf numFmtId="0" fontId="0" fillId="0" borderId="59" xfId="0" applyFont="1" applyFill="1" applyBorder="1" applyAlignment="1" applyProtection="1">
      <alignment horizontal="center" vertical="center" shrinkToFit="1"/>
      <protection hidden="1"/>
    </xf>
    <xf numFmtId="0" fontId="0" fillId="0" borderId="61" xfId="0" applyFont="1" applyFill="1" applyBorder="1" applyAlignment="1" applyProtection="1">
      <alignment horizontal="center" vertical="center" shrinkToFit="1"/>
      <protection hidden="1"/>
    </xf>
    <xf numFmtId="0" fontId="0" fillId="0" borderId="68" xfId="0" applyFont="1" applyFill="1" applyBorder="1" applyAlignment="1" applyProtection="1">
      <alignment horizontal="center" vertical="center"/>
      <protection hidden="1"/>
    </xf>
    <xf numFmtId="0" fontId="0" fillId="0" borderId="51" xfId="0" applyFont="1" applyFill="1" applyBorder="1" applyAlignment="1" applyProtection="1">
      <alignment horizontal="center" vertical="center"/>
      <protection hidden="1"/>
    </xf>
    <xf numFmtId="0" fontId="0" fillId="0" borderId="67" xfId="0" applyFont="1" applyFill="1" applyBorder="1" applyAlignment="1" applyProtection="1">
      <alignment horizontal="center" vertical="center"/>
      <protection hidden="1"/>
    </xf>
    <xf numFmtId="0" fontId="16" fillId="0" borderId="24" xfId="0" applyFont="1" applyFill="1" applyBorder="1" applyAlignment="1" applyProtection="1">
      <alignment horizontal="right" vertical="center"/>
      <protection hidden="1"/>
    </xf>
    <xf numFmtId="0" fontId="16" fillId="0" borderId="21"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24" xfId="0" applyFont="1" applyFill="1" applyBorder="1" applyAlignment="1" applyProtection="1">
      <alignment horizontal="center" vertical="center"/>
      <protection hidden="1"/>
    </xf>
    <xf numFmtId="0" fontId="16" fillId="0" borderId="24" xfId="0" applyFont="1" applyFill="1" applyBorder="1" applyAlignment="1" applyProtection="1">
      <alignment horizontal="center" vertical="center"/>
      <protection hidden="1"/>
    </xf>
    <xf numFmtId="0" fontId="15" fillId="33" borderId="0" xfId="0" applyFont="1" applyFill="1" applyAlignment="1" applyProtection="1">
      <alignment horizontal="right" vertical="center" shrinkToFit="1"/>
      <protection hidden="1"/>
    </xf>
    <xf numFmtId="0" fontId="16" fillId="0" borderId="68" xfId="0" applyFont="1" applyFill="1" applyBorder="1" applyAlignment="1" applyProtection="1">
      <alignment horizontal="center" vertical="center"/>
      <protection hidden="1"/>
    </xf>
    <xf numFmtId="0" fontId="16" fillId="0" borderId="51" xfId="0" applyFont="1" applyFill="1" applyBorder="1" applyAlignment="1" applyProtection="1">
      <alignment horizontal="center" vertical="center"/>
      <protection hidden="1"/>
    </xf>
    <xf numFmtId="0" fontId="10" fillId="0" borderId="114" xfId="0" applyFont="1" applyFill="1" applyBorder="1" applyAlignment="1" applyProtection="1">
      <alignment horizontal="center" vertical="center" wrapText="1"/>
      <protection hidden="1"/>
    </xf>
    <xf numFmtId="0" fontId="10" fillId="0" borderId="115" xfId="0" applyFont="1" applyFill="1" applyBorder="1" applyAlignment="1" applyProtection="1">
      <alignment horizontal="center" vertical="center" wrapText="1"/>
      <protection hidden="1"/>
    </xf>
    <xf numFmtId="0" fontId="10" fillId="0" borderId="116" xfId="0" applyFont="1" applyFill="1" applyBorder="1" applyAlignment="1" applyProtection="1">
      <alignment horizontal="center" vertical="center" wrapText="1"/>
      <protection hidden="1"/>
    </xf>
    <xf numFmtId="49" fontId="0" fillId="0" borderId="88" xfId="0" applyNumberFormat="1" applyFill="1" applyBorder="1" applyAlignment="1" applyProtection="1">
      <alignment horizontal="center" vertical="center"/>
      <protection hidden="1"/>
    </xf>
    <xf numFmtId="0" fontId="0" fillId="0" borderId="88" xfId="0" applyNumberFormat="1" applyFont="1" applyFill="1" applyBorder="1" applyAlignment="1" applyProtection="1">
      <alignment horizontal="center" vertical="center"/>
      <protection hidden="1"/>
    </xf>
    <xf numFmtId="0" fontId="0" fillId="0" borderId="117" xfId="0" applyFill="1" applyBorder="1" applyAlignment="1" applyProtection="1">
      <alignment horizontal="center" vertical="center"/>
      <protection hidden="1"/>
    </xf>
    <xf numFmtId="0" fontId="0" fillId="0" borderId="117" xfId="0" applyFont="1" applyFill="1" applyBorder="1" applyAlignment="1" applyProtection="1">
      <alignment horizontal="center" vertical="center"/>
      <protection hidden="1"/>
    </xf>
    <xf numFmtId="0" fontId="0" fillId="0" borderId="118"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39"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protection hidden="1"/>
    </xf>
    <xf numFmtId="0" fontId="0" fillId="0" borderId="94" xfId="0" applyFont="1" applyFill="1" applyBorder="1" applyAlignment="1" applyProtection="1">
      <alignment horizontal="center" vertical="center"/>
      <protection hidden="1"/>
    </xf>
    <xf numFmtId="0" fontId="10" fillId="0" borderId="119" xfId="0" applyFont="1" applyFill="1" applyBorder="1" applyAlignment="1" applyProtection="1">
      <alignment horizontal="left" vertical="center" indent="1"/>
      <protection hidden="1"/>
    </xf>
    <xf numFmtId="0" fontId="10" fillId="0" borderId="117" xfId="0" applyFont="1" applyFill="1" applyBorder="1" applyAlignment="1" applyProtection="1">
      <alignment horizontal="left" vertical="center" indent="1"/>
      <protection hidden="1"/>
    </xf>
    <xf numFmtId="0" fontId="10" fillId="0" borderId="120" xfId="0" applyFont="1" applyFill="1" applyBorder="1" applyAlignment="1" applyProtection="1">
      <alignment horizontal="left" vertical="center" indent="1"/>
      <protection hidden="1"/>
    </xf>
    <xf numFmtId="0" fontId="0" fillId="0" borderId="110" xfId="0" applyFill="1" applyBorder="1" applyAlignment="1" applyProtection="1">
      <alignment horizontal="center" vertical="center" shrinkToFit="1"/>
      <protection hidden="1"/>
    </xf>
    <xf numFmtId="0" fontId="0" fillId="0" borderId="111" xfId="0" applyFill="1" applyBorder="1" applyAlignment="1" applyProtection="1">
      <alignment horizontal="center" vertical="center" shrinkToFit="1"/>
      <protection hidden="1"/>
    </xf>
    <xf numFmtId="0" fontId="0" fillId="0" borderId="112" xfId="0" applyFill="1" applyBorder="1" applyAlignment="1" applyProtection="1">
      <alignment horizontal="center" vertical="center" shrinkToFit="1"/>
      <protection hidden="1"/>
    </xf>
    <xf numFmtId="0" fontId="0" fillId="0" borderId="121" xfId="0" applyFont="1" applyFill="1" applyBorder="1" applyAlignment="1" applyProtection="1">
      <alignment horizontal="center" vertical="center" shrinkToFit="1"/>
      <protection hidden="1"/>
    </xf>
    <xf numFmtId="0" fontId="0" fillId="0" borderId="122" xfId="0" applyFont="1" applyFill="1" applyBorder="1" applyAlignment="1" applyProtection="1">
      <alignment horizontal="center" vertical="center" shrinkToFit="1"/>
      <protection hidden="1"/>
    </xf>
    <xf numFmtId="0" fontId="0" fillId="0" borderId="123" xfId="0" applyFont="1" applyFill="1" applyBorder="1" applyAlignment="1" applyProtection="1">
      <alignment horizontal="center" vertical="center" shrinkToFit="1"/>
      <protection hidden="1"/>
    </xf>
    <xf numFmtId="0" fontId="0" fillId="0" borderId="124" xfId="0" applyFill="1" applyBorder="1" applyAlignment="1" applyProtection="1">
      <alignment horizontal="center" vertical="center" shrinkToFit="1"/>
      <protection hidden="1"/>
    </xf>
    <xf numFmtId="0" fontId="0" fillId="0" borderId="124" xfId="0" applyFont="1" applyFill="1" applyBorder="1" applyAlignment="1" applyProtection="1">
      <alignment horizontal="center" vertical="center" shrinkToFit="1"/>
      <protection hidden="1"/>
    </xf>
    <xf numFmtId="0" fontId="9" fillId="0" borderId="88" xfId="0" applyFont="1" applyBorder="1" applyAlignment="1" applyProtection="1">
      <alignment horizontal="center" vertical="center" shrinkToFit="1"/>
      <protection hidden="1" locked="0"/>
    </xf>
    <xf numFmtId="0" fontId="9" fillId="0" borderId="125" xfId="0" applyFont="1" applyBorder="1" applyAlignment="1" applyProtection="1">
      <alignment horizontal="center" vertical="center" shrinkToFit="1"/>
      <protection hidden="1" locked="0"/>
    </xf>
    <xf numFmtId="0" fontId="9" fillId="0" borderId="59" xfId="0" applyFont="1" applyBorder="1" applyAlignment="1" applyProtection="1">
      <alignment horizontal="center" vertical="center" shrinkToFit="1"/>
      <protection hidden="1" locked="0"/>
    </xf>
    <xf numFmtId="0" fontId="9" fillId="0" borderId="126" xfId="0" applyFont="1" applyBorder="1" applyAlignment="1" applyProtection="1">
      <alignment horizontal="center" vertical="center" shrinkToFit="1"/>
      <protection hidden="1" locked="0"/>
    </xf>
    <xf numFmtId="0" fontId="9" fillId="0" borderId="54" xfId="0" applyFont="1" applyBorder="1" applyAlignment="1" applyProtection="1">
      <alignment horizontal="center" vertical="center" shrinkToFit="1"/>
      <protection hidden="1" locked="0"/>
    </xf>
    <xf numFmtId="0" fontId="9" fillId="0" borderId="55" xfId="0" applyFont="1" applyBorder="1" applyAlignment="1" applyProtection="1">
      <alignment horizontal="center" vertical="center" shrinkToFit="1"/>
      <protection hidden="1" locked="0"/>
    </xf>
    <xf numFmtId="0" fontId="9" fillId="0" borderId="57" xfId="0" applyFont="1" applyBorder="1" applyAlignment="1" applyProtection="1">
      <alignment horizontal="center" vertical="center" shrinkToFit="1"/>
      <protection hidden="1" locked="0"/>
    </xf>
    <xf numFmtId="0" fontId="0" fillId="0" borderId="54" xfId="0" applyFont="1" applyBorder="1" applyAlignment="1" applyProtection="1">
      <alignment horizontal="center" vertical="center" shrinkToFit="1"/>
      <protection hidden="1" locked="0"/>
    </xf>
    <xf numFmtId="0" fontId="0" fillId="0" borderId="55" xfId="0" applyFont="1" applyBorder="1" applyAlignment="1" applyProtection="1">
      <alignment horizontal="center" vertical="center" shrinkToFit="1"/>
      <protection hidden="1" locked="0"/>
    </xf>
    <xf numFmtId="0" fontId="0" fillId="0" borderId="57" xfId="0" applyFont="1" applyBorder="1" applyAlignment="1" applyProtection="1">
      <alignment horizontal="center" vertical="center" shrinkToFit="1"/>
      <protection hidden="1" locked="0"/>
    </xf>
    <xf numFmtId="0" fontId="5" fillId="0" borderId="46" xfId="0" applyFont="1" applyBorder="1" applyAlignment="1" applyProtection="1">
      <alignment horizontal="center" vertical="center" wrapText="1"/>
      <protection hidden="1"/>
    </xf>
    <xf numFmtId="0" fontId="5" fillId="0" borderId="45" xfId="0" applyFont="1" applyBorder="1" applyAlignment="1" applyProtection="1">
      <alignment horizontal="center" vertical="center" wrapText="1"/>
      <protection hidden="1"/>
    </xf>
    <xf numFmtId="0" fontId="5" fillId="0" borderId="24" xfId="0" applyFont="1" applyBorder="1" applyAlignment="1" applyProtection="1">
      <alignment horizontal="center" vertical="center" wrapText="1"/>
      <protection hidden="1"/>
    </xf>
    <xf numFmtId="0" fontId="5" fillId="0" borderId="48" xfId="0" applyFont="1" applyBorder="1" applyAlignment="1" applyProtection="1">
      <alignment horizontal="center" vertical="center" wrapText="1"/>
      <protection hidden="1"/>
    </xf>
    <xf numFmtId="0" fontId="9" fillId="0" borderId="0" xfId="0" applyFont="1" applyBorder="1" applyAlignment="1" applyProtection="1">
      <alignment horizontal="center" vertical="center"/>
      <protection hidden="1" locked="0"/>
    </xf>
    <xf numFmtId="0" fontId="9" fillId="0" borderId="39" xfId="0" applyFont="1" applyBorder="1" applyAlignment="1" applyProtection="1">
      <alignment horizontal="center" vertical="center"/>
      <protection hidden="1" locked="0"/>
    </xf>
    <xf numFmtId="0" fontId="9" fillId="0" borderId="59" xfId="0" applyFont="1" applyBorder="1" applyAlignment="1" applyProtection="1">
      <alignment horizontal="center" vertical="center"/>
      <protection hidden="1" locked="0"/>
    </xf>
    <xf numFmtId="0" fontId="9" fillId="0" borderId="126" xfId="0" applyFont="1" applyBorder="1" applyAlignment="1" applyProtection="1">
      <alignment horizontal="center" vertical="center"/>
      <protection hidden="1" locked="0"/>
    </xf>
    <xf numFmtId="0" fontId="10" fillId="0" borderId="46" xfId="0" applyFont="1" applyBorder="1" applyAlignment="1" applyProtection="1">
      <alignment horizontal="center" vertical="center" wrapText="1"/>
      <protection hidden="1"/>
    </xf>
    <xf numFmtId="0" fontId="10" fillId="0" borderId="45" xfId="0" applyFont="1" applyBorder="1" applyAlignment="1" applyProtection="1">
      <alignment horizontal="center" vertical="center" wrapText="1"/>
      <protection hidden="1"/>
    </xf>
    <xf numFmtId="0" fontId="10" fillId="0" borderId="24" xfId="0" applyFont="1" applyBorder="1" applyAlignment="1" applyProtection="1">
      <alignment horizontal="center" vertical="center" wrapText="1"/>
      <protection hidden="1"/>
    </xf>
    <xf numFmtId="0" fontId="10" fillId="0" borderId="48" xfId="0" applyFont="1" applyBorder="1" applyAlignment="1" applyProtection="1">
      <alignment horizontal="center" vertical="center" wrapText="1"/>
      <protection hidden="1"/>
    </xf>
    <xf numFmtId="0" fontId="18" fillId="0" borderId="46" xfId="0" applyFont="1" applyBorder="1" applyAlignment="1" applyProtection="1">
      <alignment horizontal="center" vertical="center"/>
      <protection locked="0"/>
    </xf>
    <xf numFmtId="0" fontId="18" fillId="0" borderId="45"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58" fontId="18" fillId="0" borderId="0" xfId="0" applyNumberFormat="1" applyFont="1" applyBorder="1" applyAlignment="1" applyProtection="1">
      <alignment horizontal="center" vertical="center"/>
      <protection locked="0"/>
    </xf>
    <xf numFmtId="58" fontId="18" fillId="0" borderId="39" xfId="0" applyNumberFormat="1" applyFont="1" applyBorder="1" applyAlignment="1" applyProtection="1">
      <alignment horizontal="center" vertical="center"/>
      <protection locked="0"/>
    </xf>
    <xf numFmtId="58" fontId="18" fillId="0" borderId="24" xfId="0" applyNumberFormat="1" applyFont="1" applyBorder="1" applyAlignment="1" applyProtection="1">
      <alignment horizontal="center" vertical="center"/>
      <protection locked="0"/>
    </xf>
    <xf numFmtId="58" fontId="18" fillId="0" borderId="48" xfId="0" applyNumberFormat="1" applyFont="1" applyBorder="1" applyAlignment="1" applyProtection="1">
      <alignment horizontal="center" vertical="center"/>
      <protection locked="0"/>
    </xf>
    <xf numFmtId="0" fontId="18" fillId="0" borderId="0" xfId="0" applyFont="1" applyBorder="1" applyAlignment="1" applyProtection="1">
      <alignment horizontal="center" vertical="center" shrinkToFit="1"/>
      <protection locked="0"/>
    </xf>
    <xf numFmtId="0" fontId="18" fillId="0" borderId="39" xfId="0" applyFont="1" applyBorder="1" applyAlignment="1" applyProtection="1">
      <alignment horizontal="center" vertical="center" shrinkToFit="1"/>
      <protection locked="0"/>
    </xf>
    <xf numFmtId="0" fontId="18" fillId="0" borderId="24" xfId="0" applyFont="1" applyBorder="1" applyAlignment="1" applyProtection="1">
      <alignment horizontal="center" vertical="center" shrinkToFit="1"/>
      <protection locked="0"/>
    </xf>
    <xf numFmtId="0" fontId="18" fillId="0" borderId="48" xfId="0" applyFont="1" applyBorder="1" applyAlignment="1" applyProtection="1">
      <alignment horizontal="center" vertical="center" shrinkToFit="1"/>
      <protection locked="0"/>
    </xf>
    <xf numFmtId="32" fontId="18" fillId="0" borderId="0" xfId="0" applyNumberFormat="1" applyFont="1" applyBorder="1" applyAlignment="1" applyProtection="1">
      <alignment horizontal="center" vertical="center" shrinkToFit="1"/>
      <protection locked="0"/>
    </xf>
    <xf numFmtId="32" fontId="18" fillId="0" borderId="39" xfId="0" applyNumberFormat="1" applyFont="1" applyBorder="1" applyAlignment="1" applyProtection="1">
      <alignment horizontal="center" vertical="center" shrinkToFit="1"/>
      <protection locked="0"/>
    </xf>
    <xf numFmtId="32" fontId="18" fillId="0" borderId="24" xfId="0" applyNumberFormat="1" applyFont="1" applyBorder="1" applyAlignment="1" applyProtection="1">
      <alignment horizontal="center" vertical="center" shrinkToFit="1"/>
      <protection locked="0"/>
    </xf>
    <xf numFmtId="32" fontId="18" fillId="0" borderId="48" xfId="0" applyNumberFormat="1" applyFont="1" applyBorder="1" applyAlignment="1" applyProtection="1">
      <alignment horizontal="center" vertical="center" shrinkToFit="1"/>
      <protection locked="0"/>
    </xf>
    <xf numFmtId="0" fontId="5" fillId="0" borderId="127" xfId="0" applyFont="1" applyBorder="1" applyAlignment="1" applyProtection="1">
      <alignment horizontal="center" vertical="center"/>
      <protection hidden="1"/>
    </xf>
    <xf numFmtId="0" fontId="5" fillId="0" borderId="117" xfId="0" applyFont="1" applyBorder="1" applyAlignment="1" applyProtection="1">
      <alignment horizontal="center" vertical="center"/>
      <protection hidden="1"/>
    </xf>
    <xf numFmtId="0" fontId="5" fillId="0" borderId="70" xfId="0" applyFont="1" applyBorder="1" applyAlignment="1" applyProtection="1">
      <alignment horizontal="center" vertical="center"/>
      <protection hidden="1"/>
    </xf>
    <xf numFmtId="0" fontId="4" fillId="0" borderId="128" xfId="0" applyFont="1" applyBorder="1" applyAlignment="1" applyProtection="1">
      <alignment horizontal="center" vertical="center"/>
      <protection hidden="1"/>
    </xf>
    <xf numFmtId="0" fontId="4" fillId="0" borderId="129" xfId="0" applyFont="1" applyBorder="1" applyAlignment="1" applyProtection="1">
      <alignment horizontal="center" vertical="center"/>
      <protection hidden="1"/>
    </xf>
    <xf numFmtId="0" fontId="4" fillId="0" borderId="130" xfId="0" applyFont="1" applyBorder="1" applyAlignment="1" applyProtection="1">
      <alignment horizontal="center" vertical="center"/>
      <protection hidden="1"/>
    </xf>
    <xf numFmtId="0" fontId="9" fillId="0" borderId="58" xfId="0" applyFont="1" applyBorder="1" applyAlignment="1" applyProtection="1">
      <alignment horizontal="center" vertical="center" shrinkToFit="1"/>
      <protection hidden="1" locked="0"/>
    </xf>
    <xf numFmtId="0" fontId="9" fillId="0" borderId="60" xfId="0" applyFont="1" applyBorder="1" applyAlignment="1" applyProtection="1">
      <alignment horizontal="center" vertical="center" shrinkToFit="1"/>
      <protection hidden="1" locked="0"/>
    </xf>
    <xf numFmtId="0" fontId="4" fillId="0" borderId="46" xfId="0" applyFont="1" applyBorder="1" applyAlignment="1" applyProtection="1">
      <alignment horizontal="center" vertical="center"/>
      <protection hidden="1"/>
    </xf>
    <xf numFmtId="0" fontId="4" fillId="0" borderId="45"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39"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0" fontId="4" fillId="0" borderId="48" xfId="0" applyFont="1" applyBorder="1" applyAlignment="1" applyProtection="1">
      <alignment horizontal="center" vertical="center"/>
      <protection hidden="1"/>
    </xf>
    <xf numFmtId="0" fontId="16" fillId="0" borderId="131" xfId="0" applyFont="1" applyBorder="1" applyAlignment="1" applyProtection="1">
      <alignment horizontal="center" vertical="center"/>
      <protection locked="0"/>
    </xf>
    <xf numFmtId="0" fontId="16" fillId="0" borderId="132" xfId="0" applyFont="1" applyBorder="1" applyAlignment="1" applyProtection="1">
      <alignment horizontal="center" vertical="center"/>
      <protection locked="0"/>
    </xf>
    <xf numFmtId="0" fontId="16" fillId="0" borderId="133" xfId="0" applyFont="1" applyBorder="1" applyAlignment="1" applyProtection="1">
      <alignment horizontal="center" vertical="center"/>
      <protection locked="0"/>
    </xf>
    <xf numFmtId="0" fontId="16" fillId="0" borderId="134" xfId="0" applyFont="1" applyBorder="1" applyAlignment="1" applyProtection="1">
      <alignment horizontal="center" vertical="center"/>
      <protection locked="0"/>
    </xf>
    <xf numFmtId="0" fontId="9" fillId="0" borderId="24" xfId="0" applyFont="1" applyBorder="1" applyAlignment="1" applyProtection="1">
      <alignment horizontal="center" vertical="center" shrinkToFit="1"/>
      <protection hidden="1" locked="0"/>
    </xf>
    <xf numFmtId="0" fontId="9" fillId="0" borderId="48" xfId="0" applyFont="1" applyBorder="1" applyAlignment="1" applyProtection="1">
      <alignment horizontal="center" vertical="center" shrinkToFit="1"/>
      <protection hidden="1" locked="0"/>
    </xf>
    <xf numFmtId="0" fontId="4" fillId="0" borderId="128" xfId="0" applyFont="1" applyBorder="1" applyAlignment="1" applyProtection="1">
      <alignment horizontal="center" vertical="center"/>
      <protection locked="0"/>
    </xf>
    <xf numFmtId="0" fontId="4" fillId="0" borderId="129" xfId="0" applyFont="1" applyBorder="1" applyAlignment="1" applyProtection="1">
      <alignment horizontal="center" vertical="center"/>
      <protection locked="0"/>
    </xf>
    <xf numFmtId="0" fontId="4" fillId="0" borderId="130"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hidden="1"/>
    </xf>
    <xf numFmtId="0" fontId="4" fillId="0" borderId="73"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74" xfId="0" applyFont="1" applyBorder="1" applyAlignment="1" applyProtection="1">
      <alignment horizontal="center" vertical="center"/>
      <protection hidden="1"/>
    </xf>
    <xf numFmtId="0" fontId="4" fillId="0" borderId="47" xfId="0" applyFont="1" applyBorder="1" applyAlignment="1" applyProtection="1">
      <alignment horizontal="center" vertical="center"/>
      <protection hidden="1"/>
    </xf>
    <xf numFmtId="0" fontId="4" fillId="0" borderId="135" xfId="0" applyFont="1" applyBorder="1" applyAlignment="1" applyProtection="1">
      <alignment horizontal="center" vertical="center"/>
      <protection hidden="1"/>
    </xf>
    <xf numFmtId="0" fontId="4" fillId="0" borderId="45" xfId="0" applyFont="1" applyBorder="1" applyAlignment="1" applyProtection="1">
      <alignment horizontal="center" vertical="center" wrapText="1"/>
      <protection hidden="1"/>
    </xf>
    <xf numFmtId="0" fontId="16" fillId="0" borderId="136"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0" fillId="0" borderId="137" xfId="0" applyFont="1" applyBorder="1" applyAlignment="1" applyProtection="1">
      <alignment horizontal="center" vertical="center"/>
      <protection hidden="1" locked="0"/>
    </xf>
    <xf numFmtId="0" fontId="0" fillId="0" borderId="128" xfId="0" applyFont="1" applyBorder="1" applyAlignment="1" applyProtection="1">
      <alignment horizontal="center" vertical="center" shrinkToFit="1"/>
      <protection hidden="1" locked="0"/>
    </xf>
    <xf numFmtId="0" fontId="0" fillId="0" borderId="129" xfId="0" applyFont="1" applyBorder="1" applyAlignment="1" applyProtection="1">
      <alignment horizontal="center" vertical="center" shrinkToFit="1"/>
      <protection hidden="1" locked="0"/>
    </xf>
    <xf numFmtId="0" fontId="0" fillId="0" borderId="130" xfId="0" applyFont="1" applyBorder="1" applyAlignment="1" applyProtection="1">
      <alignment horizontal="center" vertical="center" shrinkToFit="1"/>
      <protection hidden="1" locked="0"/>
    </xf>
    <xf numFmtId="0" fontId="4" fillId="0" borderId="138" xfId="0" applyFont="1" applyBorder="1" applyAlignment="1" applyProtection="1">
      <alignment horizontal="center" vertical="center" shrinkToFit="1"/>
      <protection hidden="1"/>
    </xf>
    <xf numFmtId="0" fontId="4" fillId="0" borderId="139" xfId="0" applyFont="1" applyBorder="1" applyAlignment="1" applyProtection="1">
      <alignment horizontal="center" vertical="center" shrinkToFit="1"/>
      <protection hidden="1"/>
    </xf>
    <xf numFmtId="0" fontId="4" fillId="0" borderId="11"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140" xfId="0" applyFont="1" applyBorder="1" applyAlignment="1" applyProtection="1">
      <alignment horizontal="center" vertical="center"/>
      <protection hidden="1"/>
    </xf>
    <xf numFmtId="0" fontId="4" fillId="0" borderId="141" xfId="0" applyFont="1" applyBorder="1" applyAlignment="1" applyProtection="1">
      <alignment horizontal="center" vertical="center"/>
      <protection hidden="1"/>
    </xf>
    <xf numFmtId="0" fontId="5" fillId="0" borderId="127" xfId="0" applyFont="1" applyBorder="1" applyAlignment="1" applyProtection="1">
      <alignment horizontal="center" vertical="center"/>
      <protection locked="0"/>
    </xf>
    <xf numFmtId="0" fontId="5" fillId="0" borderId="117"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0" fontId="8" fillId="0" borderId="127" xfId="0" applyFont="1" applyBorder="1" applyAlignment="1" applyProtection="1">
      <alignment horizontal="center" vertical="center" shrinkToFit="1"/>
      <protection hidden="1"/>
    </xf>
    <xf numFmtId="0" fontId="8" fillId="0" borderId="117" xfId="0" applyFont="1" applyBorder="1" applyAlignment="1" applyProtection="1">
      <alignment horizontal="center" vertical="center" shrinkToFit="1"/>
      <protection hidden="1"/>
    </xf>
    <xf numFmtId="0" fontId="8" fillId="0" borderId="70" xfId="0" applyFont="1" applyBorder="1" applyAlignment="1" applyProtection="1">
      <alignment horizontal="center" vertical="center" shrinkToFit="1"/>
      <protection hidden="1"/>
    </xf>
    <xf numFmtId="0" fontId="0" fillId="0" borderId="54" xfId="0" applyFont="1" applyBorder="1" applyAlignment="1" applyProtection="1">
      <alignment horizontal="center" vertical="center" shrinkToFit="1"/>
      <protection hidden="1"/>
    </xf>
    <xf numFmtId="0" fontId="0" fillId="0" borderId="55" xfId="0" applyFont="1" applyBorder="1" applyAlignment="1" applyProtection="1">
      <alignment horizontal="center" vertical="center" shrinkToFit="1"/>
      <protection hidden="1"/>
    </xf>
    <xf numFmtId="0" fontId="0" fillId="0" borderId="57" xfId="0" applyFont="1" applyBorder="1" applyAlignment="1" applyProtection="1">
      <alignment horizontal="center" vertical="center" shrinkToFit="1"/>
      <protection hidden="1"/>
    </xf>
    <xf numFmtId="0" fontId="8" fillId="0" borderId="54" xfId="0" applyFont="1" applyBorder="1" applyAlignment="1" applyProtection="1">
      <alignment horizontal="center" vertical="center" shrinkToFit="1"/>
      <protection hidden="1"/>
    </xf>
    <xf numFmtId="0" fontId="8" fillId="0" borderId="55" xfId="0" applyFont="1" applyBorder="1" applyAlignment="1" applyProtection="1">
      <alignment horizontal="center" vertical="center" shrinkToFit="1"/>
      <protection hidden="1"/>
    </xf>
    <xf numFmtId="0" fontId="8" fillId="0" borderId="57" xfId="0" applyFont="1" applyBorder="1" applyAlignment="1" applyProtection="1">
      <alignment horizontal="center" vertical="center" shrinkToFit="1"/>
      <protection hidden="1"/>
    </xf>
    <xf numFmtId="0" fontId="16" fillId="0" borderId="142" xfId="0" applyFont="1" applyBorder="1" applyAlignment="1" applyProtection="1">
      <alignment horizontal="center" vertical="center"/>
      <protection locked="0"/>
    </xf>
    <xf numFmtId="0" fontId="6" fillId="0" borderId="0" xfId="0" applyFont="1" applyAlignment="1" applyProtection="1">
      <alignment vertical="center"/>
      <protection hidden="1"/>
    </xf>
    <xf numFmtId="0" fontId="0" fillId="0" borderId="139" xfId="0" applyFont="1" applyBorder="1" applyAlignment="1" applyProtection="1">
      <alignment horizontal="center" vertical="center"/>
      <protection hidden="1" locked="0"/>
    </xf>
    <xf numFmtId="0" fontId="0" fillId="0" borderId="34"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4" fillId="0" borderId="41" xfId="0" applyFont="1" applyBorder="1" applyAlignment="1" applyProtection="1">
      <alignment horizontal="center" vertical="center"/>
      <protection hidden="1"/>
    </xf>
    <xf numFmtId="0" fontId="4" fillId="0" borderId="38" xfId="0" applyFont="1" applyBorder="1" applyAlignment="1" applyProtection="1">
      <alignment horizontal="center" vertical="center"/>
      <protection hidden="1"/>
    </xf>
    <xf numFmtId="0" fontId="4" fillId="0" borderId="42" xfId="0" applyFont="1" applyBorder="1" applyAlignment="1" applyProtection="1">
      <alignment horizontal="center" vertical="center"/>
      <protection hidden="1"/>
    </xf>
    <xf numFmtId="0" fontId="0" fillId="0" borderId="40" xfId="0" applyFont="1" applyBorder="1" applyAlignment="1" applyProtection="1">
      <alignment horizontal="center" vertical="center"/>
      <protection hidden="1"/>
    </xf>
    <xf numFmtId="0" fontId="0" fillId="0" borderId="143" xfId="0" applyFont="1" applyBorder="1" applyAlignment="1" applyProtection="1">
      <alignment horizontal="center" vertical="center"/>
      <protection hidden="1" locked="0"/>
    </xf>
    <xf numFmtId="0" fontId="0" fillId="0" borderId="14" xfId="0" applyFont="1" applyBorder="1" applyAlignment="1" applyProtection="1">
      <alignment horizontal="center" vertical="center" shrinkToFit="1"/>
      <protection hidden="1"/>
    </xf>
    <xf numFmtId="0" fontId="0" fillId="0" borderId="74" xfId="0" applyFont="1" applyBorder="1" applyAlignment="1" applyProtection="1">
      <alignment horizontal="center" vertical="center" shrinkToFit="1"/>
      <protection hidden="1"/>
    </xf>
    <xf numFmtId="0" fontId="0" fillId="0" borderId="144" xfId="0" applyFont="1" applyBorder="1" applyAlignment="1" applyProtection="1">
      <alignment horizontal="center" vertical="center" shrinkToFit="1"/>
      <protection hidden="1"/>
    </xf>
    <xf numFmtId="0" fontId="0" fillId="0" borderId="60" xfId="0" applyFont="1" applyBorder="1" applyAlignment="1" applyProtection="1">
      <alignment horizontal="center" vertical="center" shrinkToFit="1"/>
      <protection hidden="1"/>
    </xf>
    <xf numFmtId="0" fontId="0" fillId="0" borderId="145" xfId="0" applyFont="1" applyBorder="1" applyAlignment="1" applyProtection="1">
      <alignment horizontal="center" vertical="center" shrinkToFit="1"/>
      <protection hidden="1"/>
    </xf>
    <xf numFmtId="0" fontId="0" fillId="0" borderId="89" xfId="0" applyFont="1" applyBorder="1" applyAlignment="1" applyProtection="1">
      <alignment horizontal="center" vertical="center" shrinkToFit="1"/>
      <protection hidden="1"/>
    </xf>
    <xf numFmtId="0" fontId="0" fillId="0" borderId="47" xfId="0" applyFont="1" applyBorder="1" applyAlignment="1" applyProtection="1">
      <alignment horizontal="center" vertical="center" shrinkToFit="1"/>
      <protection hidden="1"/>
    </xf>
    <xf numFmtId="0" fontId="0" fillId="0" borderId="135" xfId="0" applyFont="1" applyBorder="1" applyAlignment="1" applyProtection="1">
      <alignment horizontal="center" vertical="center" shrinkToFit="1"/>
      <protection hidden="1"/>
    </xf>
    <xf numFmtId="0" fontId="4" fillId="0" borderId="44" xfId="0" applyFont="1" applyBorder="1" applyAlignment="1" applyProtection="1">
      <alignment horizontal="center" vertical="center" wrapText="1"/>
      <protection hidden="1"/>
    </xf>
    <xf numFmtId="0" fontId="4" fillId="0" borderId="73" xfId="0" applyFont="1" applyBorder="1" applyAlignment="1" applyProtection="1">
      <alignment horizontal="center" vertical="center" wrapText="1"/>
      <protection hidden="1"/>
    </xf>
    <xf numFmtId="0" fontId="4" fillId="0" borderId="47" xfId="0" applyFont="1" applyBorder="1" applyAlignment="1" applyProtection="1">
      <alignment horizontal="center" vertical="center" wrapText="1"/>
      <protection hidden="1"/>
    </xf>
    <xf numFmtId="0" fontId="4" fillId="0" borderId="135" xfId="0" applyFont="1" applyBorder="1" applyAlignment="1" applyProtection="1">
      <alignment horizontal="center" vertical="center" wrapText="1"/>
      <protection hidden="1"/>
    </xf>
    <xf numFmtId="0" fontId="4" fillId="0" borderId="14" xfId="0" applyFont="1" applyBorder="1" applyAlignment="1" applyProtection="1">
      <alignment horizontal="center" vertical="center" shrinkToFit="1"/>
      <protection hidden="1"/>
    </xf>
    <xf numFmtId="0" fontId="4" fillId="0" borderId="74" xfId="0" applyFont="1" applyBorder="1" applyAlignment="1" applyProtection="1">
      <alignment horizontal="center" vertical="center" shrinkToFit="1"/>
      <protection hidden="1"/>
    </xf>
    <xf numFmtId="0" fontId="4" fillId="0" borderId="47" xfId="0" applyFont="1" applyBorder="1" applyAlignment="1" applyProtection="1">
      <alignment horizontal="center" vertical="center" shrinkToFit="1"/>
      <protection hidden="1"/>
    </xf>
    <xf numFmtId="0" fontId="4" fillId="0" borderId="135" xfId="0" applyFont="1" applyBorder="1" applyAlignment="1" applyProtection="1">
      <alignment horizontal="center" vertical="center" shrinkToFit="1"/>
      <protection hidden="1"/>
    </xf>
    <xf numFmtId="0" fontId="16" fillId="0" borderId="141" xfId="0" applyFont="1" applyBorder="1" applyAlignment="1" applyProtection="1">
      <alignment horizontal="center" vertical="center"/>
      <protection locked="0"/>
    </xf>
    <xf numFmtId="0" fontId="0" fillId="0" borderId="128" xfId="0" applyFont="1" applyBorder="1" applyAlignment="1" applyProtection="1">
      <alignment horizontal="center" vertical="center" shrinkToFit="1"/>
      <protection hidden="1"/>
    </xf>
    <xf numFmtId="0" fontId="0" fillId="0" borderId="129" xfId="0" applyFont="1" applyBorder="1" applyAlignment="1" applyProtection="1">
      <alignment horizontal="center" vertical="center" shrinkToFit="1"/>
      <protection hidden="1"/>
    </xf>
    <xf numFmtId="0" fontId="0" fillId="0" borderId="130" xfId="0" applyFont="1" applyBorder="1" applyAlignment="1" applyProtection="1">
      <alignment horizontal="center" vertical="center" shrinkToFit="1"/>
      <protection hidden="1"/>
    </xf>
    <xf numFmtId="0" fontId="0" fillId="0" borderId="146" xfId="0" applyFont="1" applyBorder="1" applyAlignment="1" applyProtection="1">
      <alignment horizontal="center" vertical="center" shrinkToFit="1"/>
      <protection hidden="1"/>
    </xf>
    <xf numFmtId="0" fontId="0" fillId="0" borderId="46" xfId="0" applyBorder="1" applyAlignment="1">
      <alignment shrinkToFit="1"/>
    </xf>
    <xf numFmtId="0" fontId="0" fillId="0" borderId="45" xfId="0" applyBorder="1" applyAlignment="1">
      <alignment shrinkToFit="1"/>
    </xf>
    <xf numFmtId="0" fontId="16" fillId="0" borderId="147" xfId="0" applyFont="1" applyBorder="1" applyAlignment="1" applyProtection="1">
      <alignment horizontal="center" vertical="center" shrinkToFit="1"/>
      <protection hidden="1"/>
    </xf>
    <xf numFmtId="0" fontId="16" fillId="0" borderId="24" xfId="0" applyFont="1" applyBorder="1" applyAlignment="1">
      <alignment shrinkToFit="1"/>
    </xf>
    <xf numFmtId="0" fontId="16" fillId="0" borderId="48" xfId="0" applyFont="1" applyBorder="1" applyAlignment="1">
      <alignment shrinkToFit="1"/>
    </xf>
    <xf numFmtId="0" fontId="0" fillId="0" borderId="141" xfId="0" applyBorder="1" applyAlignment="1">
      <alignment/>
    </xf>
    <xf numFmtId="0" fontId="6" fillId="0" borderId="0" xfId="0" applyFont="1" applyAlignment="1" applyProtection="1">
      <alignment vertical="center" shrinkToFit="1"/>
      <protection hidden="1"/>
    </xf>
    <xf numFmtId="0" fontId="16" fillId="0" borderId="140" xfId="0" applyFont="1" applyBorder="1" applyAlignment="1" applyProtection="1">
      <alignment horizontal="center" vertical="center"/>
      <protection locked="0"/>
    </xf>
    <xf numFmtId="0" fontId="16" fillId="0" borderId="148" xfId="0" applyFont="1" applyBorder="1" applyAlignment="1" applyProtection="1">
      <alignment horizontal="center" vertical="center"/>
      <protection locked="0"/>
    </xf>
    <xf numFmtId="0" fontId="0" fillId="0" borderId="149" xfId="0" applyFont="1" applyBorder="1" applyAlignment="1" applyProtection="1">
      <alignment horizontal="center" vertical="center"/>
      <protection hidden="1" locked="0"/>
    </xf>
    <xf numFmtId="0" fontId="0" fillId="0" borderId="74" xfId="0" applyFont="1" applyBorder="1" applyAlignment="1" applyProtection="1">
      <alignment horizontal="center" vertical="center" shrinkToFit="1"/>
      <protection hidden="1" locked="0"/>
    </xf>
    <xf numFmtId="0" fontId="0" fillId="0" borderId="142" xfId="0" applyFont="1" applyBorder="1" applyAlignment="1" applyProtection="1">
      <alignment horizontal="center" vertical="center" shrinkToFit="1"/>
      <protection hidden="1" locked="0"/>
    </xf>
    <xf numFmtId="0" fontId="0" fillId="0" borderId="60" xfId="0" applyFont="1" applyBorder="1" applyAlignment="1" applyProtection="1">
      <alignment horizontal="center" vertical="center" shrinkToFit="1"/>
      <protection hidden="1" locked="0"/>
    </xf>
    <xf numFmtId="0" fontId="0" fillId="0" borderId="40" xfId="0" applyFont="1" applyBorder="1" applyAlignment="1" applyProtection="1">
      <alignment horizontal="center" vertical="center" shrinkToFit="1"/>
      <protection hidden="1" locked="0"/>
    </xf>
    <xf numFmtId="0" fontId="4" fillId="0" borderId="148" xfId="0" applyFont="1" applyBorder="1" applyAlignment="1" applyProtection="1">
      <alignment horizontal="center" vertical="center"/>
      <protection hidden="1"/>
    </xf>
    <xf numFmtId="0" fontId="4" fillId="0" borderId="133" xfId="0" applyFont="1" applyBorder="1" applyAlignment="1" applyProtection="1">
      <alignment horizontal="center" vertical="center"/>
      <protection hidden="1"/>
    </xf>
    <xf numFmtId="0" fontId="0" fillId="0" borderId="134" xfId="0" applyFont="1" applyBorder="1" applyAlignment="1" applyProtection="1">
      <alignment horizontal="center" vertical="center" shrinkToFit="1"/>
      <protection hidden="1" locked="0"/>
    </xf>
    <xf numFmtId="0" fontId="0" fillId="0" borderId="132" xfId="0" applyFont="1" applyBorder="1" applyAlignment="1" applyProtection="1">
      <alignment horizontal="center" vertical="center" shrinkToFit="1"/>
      <protection hidden="1" locked="0"/>
    </xf>
    <xf numFmtId="0" fontId="4" fillId="0" borderId="144" xfId="0" applyFont="1" applyBorder="1" applyAlignment="1" applyProtection="1">
      <alignment horizontal="center" vertical="center"/>
      <protection hidden="1"/>
    </xf>
    <xf numFmtId="0" fontId="4" fillId="0" borderId="60" xfId="0" applyFont="1" applyBorder="1" applyAlignment="1" applyProtection="1">
      <alignment horizontal="center" vertical="center"/>
      <protection hidden="1"/>
    </xf>
    <xf numFmtId="0" fontId="4" fillId="0" borderId="145" xfId="0" applyFont="1" applyBorder="1" applyAlignment="1" applyProtection="1">
      <alignment horizontal="center" vertical="center"/>
      <protection hidden="1"/>
    </xf>
    <xf numFmtId="0" fontId="4" fillId="0" borderId="89" xfId="0" applyFont="1" applyBorder="1" applyAlignment="1" applyProtection="1">
      <alignment horizontal="center" vertical="center"/>
      <protection hidden="1"/>
    </xf>
    <xf numFmtId="0" fontId="4" fillId="0" borderId="150" xfId="0" applyFont="1" applyBorder="1" applyAlignment="1" applyProtection="1">
      <alignment horizontal="center" vertical="center"/>
      <protection hidden="1"/>
    </xf>
    <xf numFmtId="0" fontId="4" fillId="0" borderId="151" xfId="0" applyFont="1" applyBorder="1" applyAlignment="1" applyProtection="1">
      <alignment horizontal="center" vertical="center"/>
      <protection hidden="1"/>
    </xf>
    <xf numFmtId="0" fontId="4" fillId="0" borderId="152" xfId="0" applyFont="1" applyBorder="1" applyAlignment="1" applyProtection="1">
      <alignment horizontal="center" vertical="center"/>
      <protection hidden="1"/>
    </xf>
    <xf numFmtId="0" fontId="4" fillId="0" borderId="153" xfId="0" applyFont="1" applyBorder="1" applyAlignment="1" applyProtection="1">
      <alignment horizontal="center" vertical="center"/>
      <protection hidden="1"/>
    </xf>
    <xf numFmtId="0" fontId="0" fillId="0" borderId="136" xfId="0" applyFont="1" applyBorder="1" applyAlignment="1" applyProtection="1">
      <alignment horizontal="center" vertical="center" shrinkToFit="1"/>
      <protection hidden="1" locked="0"/>
    </xf>
    <xf numFmtId="0" fontId="0" fillId="0" borderId="131" xfId="0" applyFont="1" applyBorder="1" applyAlignment="1" applyProtection="1">
      <alignment horizontal="center" vertical="center" shrinkToFit="1"/>
      <protection hidden="1" locked="0"/>
    </xf>
    <xf numFmtId="0" fontId="0" fillId="0" borderId="154" xfId="0" applyFont="1" applyBorder="1" applyAlignment="1" applyProtection="1">
      <alignment horizontal="center" vertical="center" shrinkToFit="1"/>
      <protection hidden="1" locked="0"/>
    </xf>
    <xf numFmtId="0" fontId="0" fillId="0" borderId="155" xfId="0" applyFont="1" applyBorder="1" applyAlignment="1" applyProtection="1">
      <alignment horizontal="center" vertical="center" shrinkToFit="1"/>
      <protection hidden="1" locked="0"/>
    </xf>
    <xf numFmtId="0" fontId="0" fillId="0" borderId="89" xfId="0" applyFont="1" applyBorder="1" applyAlignment="1" applyProtection="1">
      <alignment horizontal="center" vertical="center" shrinkToFit="1"/>
      <protection hidden="1" locked="0"/>
    </xf>
    <xf numFmtId="0" fontId="0" fillId="0" borderId="135" xfId="0" applyFont="1" applyBorder="1" applyAlignment="1" applyProtection="1">
      <alignment horizontal="center" vertical="center" shrinkToFit="1"/>
      <protection hidden="1" locked="0"/>
    </xf>
    <xf numFmtId="0" fontId="0" fillId="0" borderId="141" xfId="0" applyFont="1" applyBorder="1" applyAlignment="1" applyProtection="1">
      <alignment horizontal="center" vertical="center" shrinkToFit="1"/>
      <protection hidden="1" locked="0"/>
    </xf>
    <xf numFmtId="0" fontId="0" fillId="0" borderId="133" xfId="0" applyFont="1" applyBorder="1" applyAlignment="1" applyProtection="1">
      <alignment horizontal="center" vertical="center" shrinkToFit="1"/>
      <protection hidden="1" locked="0"/>
    </xf>
    <xf numFmtId="0" fontId="0" fillId="0" borderId="156" xfId="0" applyFont="1" applyBorder="1" applyAlignment="1" applyProtection="1">
      <alignment horizontal="center" vertical="center" shrinkToFit="1"/>
      <protection hidden="1" locked="0"/>
    </xf>
    <xf numFmtId="0" fontId="0" fillId="0" borderId="151" xfId="0" applyFont="1" applyBorder="1" applyAlignment="1" applyProtection="1">
      <alignment horizontal="center" vertical="center" shrinkToFit="1"/>
      <protection hidden="1" locked="0"/>
    </xf>
    <xf numFmtId="0" fontId="0" fillId="0" borderId="153" xfId="0" applyFont="1" applyBorder="1" applyAlignment="1" applyProtection="1">
      <alignment horizontal="center" vertical="center" shrinkToFit="1"/>
      <protection hidden="1" locked="0"/>
    </xf>
    <xf numFmtId="0" fontId="0" fillId="0" borderId="157" xfId="0" applyFont="1" applyBorder="1" applyAlignment="1" applyProtection="1">
      <alignment horizontal="center" vertical="center" shrinkToFit="1"/>
      <protection hidden="1" locked="0"/>
    </xf>
    <xf numFmtId="0" fontId="20" fillId="33" borderId="0" xfId="0" applyFont="1" applyFill="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8">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714375</xdr:colOff>
      <xdr:row>47</xdr:row>
      <xdr:rowOff>209550</xdr:rowOff>
    </xdr:from>
    <xdr:to>
      <xdr:col>15</xdr:col>
      <xdr:colOff>0</xdr:colOff>
      <xdr:row>50</xdr:row>
      <xdr:rowOff>171450</xdr:rowOff>
    </xdr:to>
    <xdr:sp>
      <xdr:nvSpPr>
        <xdr:cNvPr id="1" name="四角形吹き出し 1"/>
        <xdr:cNvSpPr>
          <a:spLocks/>
        </xdr:cNvSpPr>
      </xdr:nvSpPr>
      <xdr:spPr>
        <a:xfrm>
          <a:off x="10744200" y="10210800"/>
          <a:ext cx="1190625" cy="676275"/>
        </a:xfrm>
        <a:prstGeom prst="wedgeRectCallout">
          <a:avLst>
            <a:gd name="adj1" fmla="val -27342"/>
            <a:gd name="adj2" fmla="val 100527"/>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現チームの前に所属していたチーム名称</a:t>
          </a:r>
        </a:p>
      </xdr:txBody>
    </xdr:sp>
    <xdr:clientData/>
  </xdr:twoCellAnchor>
  <xdr:oneCellAnchor>
    <xdr:from>
      <xdr:col>0</xdr:col>
      <xdr:colOff>38100</xdr:colOff>
      <xdr:row>6</xdr:row>
      <xdr:rowOff>19050</xdr:rowOff>
    </xdr:from>
    <xdr:ext cx="1371600" cy="1666875"/>
    <xdr:sp>
      <xdr:nvSpPr>
        <xdr:cNvPr id="2" name="四角形吹き出し 2"/>
        <xdr:cNvSpPr>
          <a:spLocks/>
        </xdr:cNvSpPr>
      </xdr:nvSpPr>
      <xdr:spPr>
        <a:xfrm>
          <a:off x="38100" y="257175"/>
          <a:ext cx="1371600" cy="1666875"/>
        </a:xfrm>
        <a:prstGeom prst="wedgeRectCallout">
          <a:avLst>
            <a:gd name="adj1" fmla="val 2037"/>
            <a:gd name="adj2" fmla="val 72486"/>
          </a:avLst>
        </a:prstGeom>
        <a:solidFill>
          <a:srgbClr val="FFFFFF"/>
        </a:solidFill>
        <a:ln w="254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申込書のチーム役員一覧に転記する欄（左側に記載の</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から</a:t>
          </a:r>
          <a:r>
            <a:rPr lang="en-US" cap="none" sz="1000" b="0" i="0" u="none" baseline="0">
              <a:solidFill>
                <a:srgbClr val="000000"/>
              </a:solidFill>
              <a:latin typeface="ＭＳ Ｐゴシック"/>
              <a:ea typeface="ＭＳ Ｐゴシック"/>
              <a:cs typeface="ＭＳ Ｐゴシック"/>
            </a:rPr>
            <a:t>9</a:t>
          </a:r>
          <a:r>
            <a:rPr lang="en-US" cap="none" sz="1000" b="0" i="0" u="none" baseline="0">
              <a:solidFill>
                <a:srgbClr val="000000"/>
              </a:solidFill>
              <a:latin typeface="ＭＳ Ｐゴシック"/>
              <a:ea typeface="ＭＳ Ｐゴシック"/>
              <a:cs typeface="ＭＳ Ｐゴシック"/>
            </a:rPr>
            <a:t>）の番号を入力。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監督は</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固定で、以降、</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からの連番で入力。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一覧に転記しない場合は空欄とする。</a:t>
          </a:r>
        </a:p>
      </xdr:txBody>
    </xdr:sp>
    <xdr:clientData fPrintsWithSheet="0"/>
  </xdr:oneCellAnchor>
  <xdr:oneCellAnchor>
    <xdr:from>
      <xdr:col>0</xdr:col>
      <xdr:colOff>28575</xdr:colOff>
      <xdr:row>45</xdr:row>
      <xdr:rowOff>133350</xdr:rowOff>
    </xdr:from>
    <xdr:ext cx="1390650" cy="1323975"/>
    <xdr:sp>
      <xdr:nvSpPr>
        <xdr:cNvPr id="3" name="四角形吹き出し 3"/>
        <xdr:cNvSpPr>
          <a:spLocks/>
        </xdr:cNvSpPr>
      </xdr:nvSpPr>
      <xdr:spPr>
        <a:xfrm>
          <a:off x="28575" y="9658350"/>
          <a:ext cx="1390650" cy="1323975"/>
        </a:xfrm>
        <a:prstGeom prst="wedgeRectCallout">
          <a:avLst>
            <a:gd name="adj1" fmla="val 2037"/>
            <a:gd name="adj2" fmla="val 72486"/>
          </a:avLst>
        </a:prstGeom>
        <a:solidFill>
          <a:srgbClr val="FFFFFF"/>
        </a:solidFill>
        <a:ln w="254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申込書の選手一覧に転記する行（一覧左側に記載の</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から</a:t>
          </a:r>
          <a:r>
            <a:rPr lang="en-US" cap="none" sz="1000" b="0" i="0" u="none" baseline="0">
              <a:solidFill>
                <a:srgbClr val="000000"/>
              </a:solidFill>
              <a:latin typeface="ＭＳ Ｐゴシック"/>
              <a:ea typeface="ＭＳ Ｐゴシック"/>
              <a:cs typeface="ＭＳ Ｐゴシック"/>
            </a:rPr>
            <a:t>70</a:t>
          </a:r>
          <a:r>
            <a:rPr lang="en-US" cap="none" sz="1000" b="0" i="0" u="none" baseline="0">
              <a:solidFill>
                <a:srgbClr val="000000"/>
              </a:solidFill>
              <a:latin typeface="ＭＳ Ｐゴシック"/>
              <a:ea typeface="ＭＳ Ｐゴシック"/>
              <a:cs typeface="ＭＳ Ｐゴシック"/>
            </a:rPr>
            <a:t>）の番号を入力。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からの連番で入力。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一覧に転記しない場合は空欄とする。</a:t>
          </a:r>
        </a:p>
      </xdr:txBody>
    </xdr:sp>
    <xdr:clientData fPrintsWithSheet="0"/>
  </xdr:oneCellAnchor>
  <xdr:oneCellAnchor>
    <xdr:from>
      <xdr:col>9</xdr:col>
      <xdr:colOff>857250</xdr:colOff>
      <xdr:row>49</xdr:row>
      <xdr:rowOff>19050</xdr:rowOff>
    </xdr:from>
    <xdr:ext cx="1457325" cy="590550"/>
    <xdr:sp>
      <xdr:nvSpPr>
        <xdr:cNvPr id="4" name="四角形吹き出し 4"/>
        <xdr:cNvSpPr>
          <a:spLocks/>
        </xdr:cNvSpPr>
      </xdr:nvSpPr>
      <xdr:spPr>
        <a:xfrm>
          <a:off x="7077075" y="10496550"/>
          <a:ext cx="1457325" cy="590550"/>
        </a:xfrm>
        <a:prstGeom prst="wedgeRectCallout">
          <a:avLst>
            <a:gd name="adj1" fmla="val 2037"/>
            <a:gd name="adj2" fmla="val 72486"/>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年齢は生年月日から自動計算。</a:t>
          </a:r>
        </a:p>
      </xdr:txBody>
    </xdr:sp>
    <xdr:clientData fPrintsWithSheet="0"/>
  </xdr:oneCellAnchor>
  <xdr:twoCellAnchor>
    <xdr:from>
      <xdr:col>10</xdr:col>
      <xdr:colOff>47625</xdr:colOff>
      <xdr:row>30</xdr:row>
      <xdr:rowOff>38100</xdr:rowOff>
    </xdr:from>
    <xdr:to>
      <xdr:col>10</xdr:col>
      <xdr:colOff>590550</xdr:colOff>
      <xdr:row>44</xdr:row>
      <xdr:rowOff>200025</xdr:rowOff>
    </xdr:to>
    <xdr:sp>
      <xdr:nvSpPr>
        <xdr:cNvPr id="5" name="右中かっこ 5"/>
        <xdr:cNvSpPr>
          <a:spLocks/>
        </xdr:cNvSpPr>
      </xdr:nvSpPr>
      <xdr:spPr>
        <a:xfrm>
          <a:off x="7219950" y="5991225"/>
          <a:ext cx="542925" cy="3495675"/>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12</xdr:col>
      <xdr:colOff>361950</xdr:colOff>
      <xdr:row>30</xdr:row>
      <xdr:rowOff>28575</xdr:rowOff>
    </xdr:from>
    <xdr:to>
      <xdr:col>12</xdr:col>
      <xdr:colOff>904875</xdr:colOff>
      <xdr:row>44</xdr:row>
      <xdr:rowOff>190500</xdr:rowOff>
    </xdr:to>
    <xdr:sp>
      <xdr:nvSpPr>
        <xdr:cNvPr id="6" name="右中かっこ 6"/>
        <xdr:cNvSpPr>
          <a:spLocks/>
        </xdr:cNvSpPr>
      </xdr:nvSpPr>
      <xdr:spPr>
        <a:xfrm rot="10800000">
          <a:off x="9439275" y="5981700"/>
          <a:ext cx="542925" cy="3495675"/>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10</xdr:col>
      <xdr:colOff>600075</xdr:colOff>
      <xdr:row>36</xdr:row>
      <xdr:rowOff>38100</xdr:rowOff>
    </xdr:from>
    <xdr:to>
      <xdr:col>12</xdr:col>
      <xdr:colOff>390525</xdr:colOff>
      <xdr:row>38</xdr:row>
      <xdr:rowOff>200025</xdr:rowOff>
    </xdr:to>
    <xdr:sp>
      <xdr:nvSpPr>
        <xdr:cNvPr id="7" name="テキスト ボックス 7"/>
        <xdr:cNvSpPr txBox="1">
          <a:spLocks noChangeArrowheads="1"/>
        </xdr:cNvSpPr>
      </xdr:nvSpPr>
      <xdr:spPr>
        <a:xfrm>
          <a:off x="7772400" y="7419975"/>
          <a:ext cx="1695450" cy="6381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指導者および審判員の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登録番号等について、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スタッフは任意入力</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714375</xdr:colOff>
      <xdr:row>47</xdr:row>
      <xdr:rowOff>209550</xdr:rowOff>
    </xdr:from>
    <xdr:to>
      <xdr:col>15</xdr:col>
      <xdr:colOff>0</xdr:colOff>
      <xdr:row>50</xdr:row>
      <xdr:rowOff>171450</xdr:rowOff>
    </xdr:to>
    <xdr:sp>
      <xdr:nvSpPr>
        <xdr:cNvPr id="1" name="四角形吹き出し 1"/>
        <xdr:cNvSpPr>
          <a:spLocks/>
        </xdr:cNvSpPr>
      </xdr:nvSpPr>
      <xdr:spPr>
        <a:xfrm>
          <a:off x="10744200" y="10210800"/>
          <a:ext cx="1190625" cy="676275"/>
        </a:xfrm>
        <a:prstGeom prst="wedgeRectCallout">
          <a:avLst>
            <a:gd name="adj1" fmla="val -27342"/>
            <a:gd name="adj2" fmla="val 100527"/>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現チームの前に所属していたチーム名称</a:t>
          </a:r>
        </a:p>
      </xdr:txBody>
    </xdr:sp>
    <xdr:clientData/>
  </xdr:twoCellAnchor>
  <xdr:oneCellAnchor>
    <xdr:from>
      <xdr:col>0</xdr:col>
      <xdr:colOff>38100</xdr:colOff>
      <xdr:row>6</xdr:row>
      <xdr:rowOff>19050</xdr:rowOff>
    </xdr:from>
    <xdr:ext cx="1371600" cy="1666875"/>
    <xdr:sp>
      <xdr:nvSpPr>
        <xdr:cNvPr id="2" name="四角形吹き出し 6"/>
        <xdr:cNvSpPr>
          <a:spLocks/>
        </xdr:cNvSpPr>
      </xdr:nvSpPr>
      <xdr:spPr>
        <a:xfrm>
          <a:off x="38100" y="257175"/>
          <a:ext cx="1371600" cy="1666875"/>
        </a:xfrm>
        <a:prstGeom prst="wedgeRectCallout">
          <a:avLst>
            <a:gd name="adj1" fmla="val 2037"/>
            <a:gd name="adj2" fmla="val 72486"/>
          </a:avLst>
        </a:prstGeom>
        <a:solidFill>
          <a:srgbClr val="FFFFFF"/>
        </a:solidFill>
        <a:ln w="254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申込書のチーム役員一覧に転記する欄（左側に記載の</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から</a:t>
          </a:r>
          <a:r>
            <a:rPr lang="en-US" cap="none" sz="1000" b="0" i="0" u="none" baseline="0">
              <a:solidFill>
                <a:srgbClr val="000000"/>
              </a:solidFill>
              <a:latin typeface="ＭＳ Ｐゴシック"/>
              <a:ea typeface="ＭＳ Ｐゴシック"/>
              <a:cs typeface="ＭＳ Ｐゴシック"/>
            </a:rPr>
            <a:t>9</a:t>
          </a:r>
          <a:r>
            <a:rPr lang="en-US" cap="none" sz="1000" b="0" i="0" u="none" baseline="0">
              <a:solidFill>
                <a:srgbClr val="000000"/>
              </a:solidFill>
              <a:latin typeface="ＭＳ Ｐゴシック"/>
              <a:ea typeface="ＭＳ Ｐゴシック"/>
              <a:cs typeface="ＭＳ Ｐゴシック"/>
            </a:rPr>
            <a:t>）の番号を入力。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監督は</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固定で、以降、</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からの連番で入力。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一覧に転記しない場合は空欄とする。</a:t>
          </a:r>
        </a:p>
      </xdr:txBody>
    </xdr:sp>
    <xdr:clientData fPrintsWithSheet="0"/>
  </xdr:oneCellAnchor>
  <xdr:oneCellAnchor>
    <xdr:from>
      <xdr:col>0</xdr:col>
      <xdr:colOff>28575</xdr:colOff>
      <xdr:row>45</xdr:row>
      <xdr:rowOff>133350</xdr:rowOff>
    </xdr:from>
    <xdr:ext cx="1390650" cy="1323975"/>
    <xdr:sp>
      <xdr:nvSpPr>
        <xdr:cNvPr id="3" name="四角形吹き出し 7"/>
        <xdr:cNvSpPr>
          <a:spLocks/>
        </xdr:cNvSpPr>
      </xdr:nvSpPr>
      <xdr:spPr>
        <a:xfrm>
          <a:off x="28575" y="9658350"/>
          <a:ext cx="1390650" cy="1323975"/>
        </a:xfrm>
        <a:prstGeom prst="wedgeRectCallout">
          <a:avLst>
            <a:gd name="adj1" fmla="val 2037"/>
            <a:gd name="adj2" fmla="val 72486"/>
          </a:avLst>
        </a:prstGeom>
        <a:solidFill>
          <a:srgbClr val="FFFFFF"/>
        </a:solidFill>
        <a:ln w="254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申込書の選手一覧に転記する行（一覧左側に記載の</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から</a:t>
          </a:r>
          <a:r>
            <a:rPr lang="en-US" cap="none" sz="1000" b="0" i="0" u="none" baseline="0">
              <a:solidFill>
                <a:srgbClr val="000000"/>
              </a:solidFill>
              <a:latin typeface="ＭＳ Ｐゴシック"/>
              <a:ea typeface="ＭＳ Ｐゴシック"/>
              <a:cs typeface="ＭＳ Ｐゴシック"/>
            </a:rPr>
            <a:t>70</a:t>
          </a:r>
          <a:r>
            <a:rPr lang="en-US" cap="none" sz="1000" b="0" i="0" u="none" baseline="0">
              <a:solidFill>
                <a:srgbClr val="000000"/>
              </a:solidFill>
              <a:latin typeface="ＭＳ Ｐゴシック"/>
              <a:ea typeface="ＭＳ Ｐゴシック"/>
              <a:cs typeface="ＭＳ Ｐゴシック"/>
            </a:rPr>
            <a:t>）の番号を入力。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からの連番で入力。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一覧に転記しない場合は空欄とする。</a:t>
          </a:r>
        </a:p>
      </xdr:txBody>
    </xdr:sp>
    <xdr:clientData fPrintsWithSheet="0"/>
  </xdr:oneCellAnchor>
  <xdr:oneCellAnchor>
    <xdr:from>
      <xdr:col>9</xdr:col>
      <xdr:colOff>857250</xdr:colOff>
      <xdr:row>49</xdr:row>
      <xdr:rowOff>19050</xdr:rowOff>
    </xdr:from>
    <xdr:ext cx="1457325" cy="590550"/>
    <xdr:sp>
      <xdr:nvSpPr>
        <xdr:cNvPr id="4" name="四角形吹き出し 8"/>
        <xdr:cNvSpPr>
          <a:spLocks/>
        </xdr:cNvSpPr>
      </xdr:nvSpPr>
      <xdr:spPr>
        <a:xfrm>
          <a:off x="7077075" y="10496550"/>
          <a:ext cx="1457325" cy="590550"/>
        </a:xfrm>
        <a:prstGeom prst="wedgeRectCallout">
          <a:avLst>
            <a:gd name="adj1" fmla="val 2037"/>
            <a:gd name="adj2" fmla="val 72486"/>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年齢は生年月日から自動計算。</a:t>
          </a:r>
        </a:p>
      </xdr:txBody>
    </xdr:sp>
    <xdr:clientData fPrintsWithSheet="0"/>
  </xdr:oneCellAnchor>
  <xdr:twoCellAnchor>
    <xdr:from>
      <xdr:col>10</xdr:col>
      <xdr:colOff>47625</xdr:colOff>
      <xdr:row>30</xdr:row>
      <xdr:rowOff>38100</xdr:rowOff>
    </xdr:from>
    <xdr:to>
      <xdr:col>10</xdr:col>
      <xdr:colOff>590550</xdr:colOff>
      <xdr:row>44</xdr:row>
      <xdr:rowOff>200025</xdr:rowOff>
    </xdr:to>
    <xdr:sp>
      <xdr:nvSpPr>
        <xdr:cNvPr id="5" name="右中かっこ 9"/>
        <xdr:cNvSpPr>
          <a:spLocks/>
        </xdr:cNvSpPr>
      </xdr:nvSpPr>
      <xdr:spPr>
        <a:xfrm>
          <a:off x="7219950" y="5991225"/>
          <a:ext cx="542925" cy="3495675"/>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12</xdr:col>
      <xdr:colOff>361950</xdr:colOff>
      <xdr:row>30</xdr:row>
      <xdr:rowOff>28575</xdr:rowOff>
    </xdr:from>
    <xdr:to>
      <xdr:col>12</xdr:col>
      <xdr:colOff>904875</xdr:colOff>
      <xdr:row>44</xdr:row>
      <xdr:rowOff>190500</xdr:rowOff>
    </xdr:to>
    <xdr:sp>
      <xdr:nvSpPr>
        <xdr:cNvPr id="6" name="右中かっこ 10"/>
        <xdr:cNvSpPr>
          <a:spLocks/>
        </xdr:cNvSpPr>
      </xdr:nvSpPr>
      <xdr:spPr>
        <a:xfrm rot="10800000">
          <a:off x="9439275" y="5981700"/>
          <a:ext cx="542925" cy="3495675"/>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10</xdr:col>
      <xdr:colOff>600075</xdr:colOff>
      <xdr:row>36</xdr:row>
      <xdr:rowOff>38100</xdr:rowOff>
    </xdr:from>
    <xdr:to>
      <xdr:col>12</xdr:col>
      <xdr:colOff>390525</xdr:colOff>
      <xdr:row>38</xdr:row>
      <xdr:rowOff>200025</xdr:rowOff>
    </xdr:to>
    <xdr:sp>
      <xdr:nvSpPr>
        <xdr:cNvPr id="7" name="テキスト ボックス 11"/>
        <xdr:cNvSpPr txBox="1">
          <a:spLocks noChangeArrowheads="1"/>
        </xdr:cNvSpPr>
      </xdr:nvSpPr>
      <xdr:spPr>
        <a:xfrm>
          <a:off x="7772400" y="7419975"/>
          <a:ext cx="1695450" cy="6381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指導者および審判員の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登録番号等について、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スタッフは任意入力</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15</xdr:row>
      <xdr:rowOff>0</xdr:rowOff>
    </xdr:from>
    <xdr:to>
      <xdr:col>4</xdr:col>
      <xdr:colOff>9525</xdr:colOff>
      <xdr:row>15</xdr:row>
      <xdr:rowOff>228600</xdr:rowOff>
    </xdr:to>
    <xdr:sp>
      <xdr:nvSpPr>
        <xdr:cNvPr id="1" name="円/楕円 1"/>
        <xdr:cNvSpPr>
          <a:spLocks/>
        </xdr:cNvSpPr>
      </xdr:nvSpPr>
      <xdr:spPr>
        <a:xfrm>
          <a:off x="400050" y="3886200"/>
          <a:ext cx="228600" cy="2286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G23"/>
  <sheetViews>
    <sheetView showGridLines="0" zoomScalePageLayoutView="0" workbookViewId="0" topLeftCell="A1">
      <selection activeCell="A1" sqref="A1"/>
    </sheetView>
  </sheetViews>
  <sheetFormatPr defaultColWidth="2.625" defaultRowHeight="18" customHeight="1"/>
  <cols>
    <col min="1" max="16384" width="2.625" style="117" customWidth="1"/>
  </cols>
  <sheetData>
    <row r="2" spans="2:3" ht="18" customHeight="1">
      <c r="B2" s="117" t="s">
        <v>321</v>
      </c>
      <c r="C2" s="117" t="s">
        <v>315</v>
      </c>
    </row>
    <row r="4" spans="2:3" ht="18" customHeight="1">
      <c r="B4" s="117" t="s">
        <v>320</v>
      </c>
      <c r="C4" s="117" t="s">
        <v>316</v>
      </c>
    </row>
    <row r="6" ht="18" customHeight="1">
      <c r="D6" s="117" t="s">
        <v>333</v>
      </c>
    </row>
    <row r="7" ht="18" customHeight="1">
      <c r="D7" s="117" t="s">
        <v>318</v>
      </c>
    </row>
    <row r="8" spans="5:6" ht="18" customHeight="1">
      <c r="E8" s="117" t="s">
        <v>322</v>
      </c>
      <c r="F8" s="117" t="s">
        <v>324</v>
      </c>
    </row>
    <row r="9" spans="5:6" ht="18" customHeight="1">
      <c r="E9" s="117" t="s">
        <v>322</v>
      </c>
      <c r="F9" s="117" t="s">
        <v>317</v>
      </c>
    </row>
    <row r="10" spans="6:7" ht="18" customHeight="1">
      <c r="F10" s="117" t="s">
        <v>319</v>
      </c>
      <c r="G10" s="117" t="s">
        <v>323</v>
      </c>
    </row>
    <row r="11" spans="5:6" ht="18" customHeight="1">
      <c r="E11" s="117" t="s">
        <v>322</v>
      </c>
      <c r="F11" s="117" t="s">
        <v>325</v>
      </c>
    </row>
    <row r="12" spans="6:7" ht="18" customHeight="1">
      <c r="F12" s="117" t="s">
        <v>319</v>
      </c>
      <c r="G12" s="117" t="s">
        <v>326</v>
      </c>
    </row>
    <row r="13" spans="6:7" ht="18" customHeight="1">
      <c r="F13" s="117" t="s">
        <v>327</v>
      </c>
      <c r="G13" s="117" t="s">
        <v>328</v>
      </c>
    </row>
    <row r="15" ht="18" customHeight="1">
      <c r="D15" s="117" t="s">
        <v>334</v>
      </c>
    </row>
    <row r="19" spans="2:3" ht="18" customHeight="1">
      <c r="B19" s="117" t="s">
        <v>329</v>
      </c>
      <c r="C19" s="117" t="s">
        <v>330</v>
      </c>
    </row>
    <row r="21" ht="18" customHeight="1">
      <c r="D21" s="117" t="s">
        <v>331</v>
      </c>
    </row>
    <row r="22" spans="5:6" ht="18" customHeight="1">
      <c r="E22" s="117" t="s">
        <v>322</v>
      </c>
      <c r="F22" s="117" t="s">
        <v>332</v>
      </c>
    </row>
    <row r="23" ht="18" customHeight="1">
      <c r="E23" s="117" t="s">
        <v>322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pageSetUpPr fitToPage="1"/>
  </sheetPr>
  <dimension ref="B1:Q126"/>
  <sheetViews>
    <sheetView showGridLines="0" zoomScalePageLayoutView="0" workbookViewId="0" topLeftCell="A48">
      <selection activeCell="A6" sqref="A6"/>
    </sheetView>
  </sheetViews>
  <sheetFormatPr defaultColWidth="12.50390625" defaultRowHeight="18.75" customHeight="1"/>
  <cols>
    <col min="1" max="1" width="1.25" style="79" customWidth="1"/>
    <col min="2" max="2" width="11.625" style="79" customWidth="1"/>
    <col min="3" max="3" width="1.625" style="79" customWidth="1"/>
    <col min="4" max="4" width="4.625" style="79" customWidth="1"/>
    <col min="5" max="16384" width="12.50390625" style="79" customWidth="1"/>
  </cols>
  <sheetData>
    <row r="1" spans="2:10" ht="18.75" customHeight="1" hidden="1">
      <c r="B1" s="69" t="s">
        <v>77</v>
      </c>
      <c r="E1" s="130">
        <v>29</v>
      </c>
      <c r="F1" s="130"/>
      <c r="G1" s="130"/>
      <c r="I1" s="69" t="str">
        <f ca="1">(YEAR(TODAY()))&amp;"石川県フットボールリーグ"&amp;","&amp;"第"&amp;(YEAR(TODAY())-1988)-5&amp;"回全国クラブチームサッカー選手権石川県大会"&amp;","&amp;"第"&amp;(YEAR(TODAY())-1988)+24&amp;"回全国社会人サッカー選手権石川県大会"</f>
        <v>2018石川県フットボールリーグ,第25回全国クラブチームサッカー選手権石川県大会,第54回全国社会人サッカー選手権石川県大会</v>
      </c>
      <c r="J1" s="79" t="str">
        <f ca="1">(YEAR(TODAY()))&amp;"石川県フットボールリーグ"</f>
        <v>2018石川県フットボールリーグ</v>
      </c>
    </row>
    <row r="2" spans="2:10" ht="18.75" customHeight="1" hidden="1">
      <c r="B2" s="69" t="s">
        <v>78</v>
      </c>
      <c r="E2" s="131"/>
      <c r="F2" s="131"/>
      <c r="G2" s="131"/>
      <c r="J2" s="79" t="str">
        <f ca="1">"第"&amp;(YEAR(TODAY())-1988)-5&amp;"回全国クラブチームサッカー選手権"&amp;"
"&amp;"石川県大会"</f>
        <v>第25回全国クラブチームサッカー選手権
石川県大会</v>
      </c>
    </row>
    <row r="3" spans="2:10" ht="18.75" customHeight="1" hidden="1">
      <c r="B3" s="69" t="s">
        <v>79</v>
      </c>
      <c r="E3" s="132"/>
      <c r="F3" s="132"/>
      <c r="G3" s="132"/>
      <c r="J3" s="79" t="str">
        <f ca="1">"第"&amp;(YEAR(TODAY())-1988)+24&amp;"回全国社会人サッカー選手権"&amp;"
"&amp;"石川県大会"</f>
        <v>第54回全国社会人サッカー選手権
石川県大会</v>
      </c>
    </row>
    <row r="4" spans="2:8" ht="18.75" customHeight="1" hidden="1">
      <c r="B4" s="69" t="s">
        <v>80</v>
      </c>
      <c r="E4" s="133"/>
      <c r="F4" s="133"/>
      <c r="G4" s="133"/>
      <c r="H4" s="79" t="s">
        <v>81</v>
      </c>
    </row>
    <row r="5" spans="2:7" ht="18.75" customHeight="1" hidden="1">
      <c r="B5" s="69" t="s">
        <v>82</v>
      </c>
      <c r="E5" s="132"/>
      <c r="F5" s="132"/>
      <c r="G5" s="132"/>
    </row>
    <row r="6" ht="18.75" customHeight="1">
      <c r="B6" s="79" t="s">
        <v>34</v>
      </c>
    </row>
    <row r="7" spans="5:6" s="80" customFormat="1" ht="18.75" customHeight="1">
      <c r="E7" s="81" t="s">
        <v>39</v>
      </c>
      <c r="F7" s="100" t="s">
        <v>150</v>
      </c>
    </row>
    <row r="8" spans="5:6" s="80" customFormat="1" ht="18.75" customHeight="1">
      <c r="E8" s="81" t="s">
        <v>52</v>
      </c>
      <c r="F8" s="112" t="s">
        <v>151</v>
      </c>
    </row>
    <row r="9" spans="5:14" s="80" customFormat="1" ht="18.75" customHeight="1">
      <c r="E9" s="81" t="s">
        <v>2</v>
      </c>
      <c r="F9" s="134" t="s">
        <v>152</v>
      </c>
      <c r="G9" s="135"/>
      <c r="I9" s="93" t="s">
        <v>138</v>
      </c>
      <c r="J9" s="121" t="s">
        <v>139</v>
      </c>
      <c r="K9" s="122"/>
      <c r="L9" s="122"/>
      <c r="M9" s="122"/>
      <c r="N9" s="123"/>
    </row>
    <row r="10" spans="2:9" s="80" customFormat="1" ht="18.75" customHeight="1">
      <c r="B10" s="82"/>
      <c r="E10" s="83"/>
      <c r="F10" s="124" t="s">
        <v>40</v>
      </c>
      <c r="G10" s="124"/>
      <c r="H10" s="124" t="s">
        <v>41</v>
      </c>
      <c r="I10" s="124"/>
    </row>
    <row r="11" spans="5:9" s="80" customFormat="1" ht="18.75" customHeight="1">
      <c r="E11" s="81" t="s">
        <v>42</v>
      </c>
      <c r="F11" s="125" t="s">
        <v>153</v>
      </c>
      <c r="G11" s="126"/>
      <c r="H11" s="125" t="s">
        <v>107</v>
      </c>
      <c r="I11" s="126"/>
    </row>
    <row r="12" spans="5:15" s="84" customFormat="1" ht="18.75" customHeight="1">
      <c r="E12" s="85"/>
      <c r="F12" s="86" t="s">
        <v>40</v>
      </c>
      <c r="G12" s="87" t="s">
        <v>41</v>
      </c>
      <c r="H12" s="87" t="s">
        <v>54</v>
      </c>
      <c r="I12" s="87" t="s">
        <v>31</v>
      </c>
      <c r="L12" s="87" t="s">
        <v>55</v>
      </c>
      <c r="M12" s="87" t="s">
        <v>21</v>
      </c>
      <c r="N12" s="87" t="s">
        <v>56</v>
      </c>
      <c r="O12" s="116" t="s">
        <v>313</v>
      </c>
    </row>
    <row r="13" spans="5:17" s="80" customFormat="1" ht="18.75" customHeight="1">
      <c r="E13" s="81" t="s">
        <v>53</v>
      </c>
      <c r="F13" s="1" t="s">
        <v>154</v>
      </c>
      <c r="G13" s="1" t="s">
        <v>108</v>
      </c>
      <c r="H13" s="60" t="s">
        <v>106</v>
      </c>
      <c r="I13" s="127" t="s">
        <v>155</v>
      </c>
      <c r="J13" s="128"/>
      <c r="K13" s="129"/>
      <c r="L13" s="60" t="s">
        <v>109</v>
      </c>
      <c r="M13" s="60" t="s">
        <v>110</v>
      </c>
      <c r="N13" s="60" t="s">
        <v>111</v>
      </c>
      <c r="O13" s="118" t="s">
        <v>314</v>
      </c>
      <c r="P13" s="119"/>
      <c r="Q13" s="120"/>
    </row>
    <row r="14" spans="2:14" ht="18.75" customHeight="1">
      <c r="B14" s="69" t="s">
        <v>105</v>
      </c>
      <c r="K14" s="88"/>
      <c r="L14" s="69"/>
      <c r="M14" s="89"/>
      <c r="N14" s="90"/>
    </row>
    <row r="15" spans="2:15" s="80" customFormat="1" ht="18.75" customHeight="1">
      <c r="B15" s="106" t="s">
        <v>140</v>
      </c>
      <c r="C15" s="103"/>
      <c r="D15" s="79"/>
      <c r="E15" s="91" t="s">
        <v>128</v>
      </c>
      <c r="F15" s="92" t="s">
        <v>25</v>
      </c>
      <c r="G15" s="92" t="s">
        <v>40</v>
      </c>
      <c r="H15" s="92" t="s">
        <v>41</v>
      </c>
      <c r="I15" s="91" t="s">
        <v>91</v>
      </c>
      <c r="J15" s="91" t="s">
        <v>103</v>
      </c>
      <c r="K15" s="91" t="s">
        <v>127</v>
      </c>
      <c r="L15" s="92" t="s">
        <v>40</v>
      </c>
      <c r="M15" s="92" t="s">
        <v>41</v>
      </c>
      <c r="N15" s="91" t="s">
        <v>91</v>
      </c>
      <c r="O15" s="91" t="s">
        <v>103</v>
      </c>
    </row>
    <row r="16" spans="2:15" s="80" customFormat="1" ht="18.75" customHeight="1">
      <c r="B16" s="105">
        <v>1</v>
      </c>
      <c r="C16" s="85"/>
      <c r="D16" s="98"/>
      <c r="E16" s="81" t="s">
        <v>43</v>
      </c>
      <c r="F16" s="7" t="s">
        <v>27</v>
      </c>
      <c r="G16" s="1" t="s">
        <v>164</v>
      </c>
      <c r="H16" s="1" t="s">
        <v>165</v>
      </c>
      <c r="I16" s="60" t="s">
        <v>166</v>
      </c>
      <c r="J16" s="1" t="s">
        <v>167</v>
      </c>
      <c r="K16" s="93">
        <v>1</v>
      </c>
      <c r="L16" s="1" t="s">
        <v>168</v>
      </c>
      <c r="M16" s="1" t="s">
        <v>169</v>
      </c>
      <c r="N16" s="60" t="s">
        <v>170</v>
      </c>
      <c r="O16" s="1">
        <v>2</v>
      </c>
    </row>
    <row r="17" spans="2:15" s="80" customFormat="1" ht="18.75" customHeight="1">
      <c r="B17" s="68">
        <v>2</v>
      </c>
      <c r="C17" s="104"/>
      <c r="D17" s="99"/>
      <c r="E17" s="93">
        <v>2</v>
      </c>
      <c r="F17" s="1" t="s">
        <v>156</v>
      </c>
      <c r="G17" s="1" t="s">
        <v>157</v>
      </c>
      <c r="H17" s="1" t="s">
        <v>158</v>
      </c>
      <c r="I17" s="60" t="s">
        <v>159</v>
      </c>
      <c r="J17" s="1" t="s">
        <v>160</v>
      </c>
      <c r="K17" s="93">
        <v>2</v>
      </c>
      <c r="L17" s="1" t="s">
        <v>171</v>
      </c>
      <c r="M17" s="1" t="s">
        <v>172</v>
      </c>
      <c r="N17" s="60" t="s">
        <v>173</v>
      </c>
      <c r="O17" s="1">
        <v>3</v>
      </c>
    </row>
    <row r="18" spans="2:15" s="80" customFormat="1" ht="18.75" customHeight="1">
      <c r="B18" s="68"/>
      <c r="C18" s="104"/>
      <c r="D18" s="99"/>
      <c r="E18" s="81">
        <v>3</v>
      </c>
      <c r="F18" s="1" t="s">
        <v>161</v>
      </c>
      <c r="G18" s="1" t="s">
        <v>162</v>
      </c>
      <c r="H18" s="1" t="s">
        <v>163</v>
      </c>
      <c r="I18" s="60" t="s">
        <v>112</v>
      </c>
      <c r="J18" s="1" t="s">
        <v>132</v>
      </c>
      <c r="K18" s="93">
        <v>3</v>
      </c>
      <c r="L18" s="1"/>
      <c r="M18" s="1"/>
      <c r="N18" s="60"/>
      <c r="O18" s="1"/>
    </row>
    <row r="19" spans="2:15" s="80" customFormat="1" ht="18.75" customHeight="1">
      <c r="B19" s="68">
        <v>3</v>
      </c>
      <c r="C19" s="104"/>
      <c r="D19" s="99"/>
      <c r="E19" s="81">
        <v>4</v>
      </c>
      <c r="F19" s="1" t="s">
        <v>161</v>
      </c>
      <c r="G19" s="1" t="s">
        <v>179</v>
      </c>
      <c r="H19" s="1" t="s">
        <v>180</v>
      </c>
      <c r="I19" s="60" t="s">
        <v>181</v>
      </c>
      <c r="J19" s="1" t="s">
        <v>182</v>
      </c>
      <c r="K19" s="93">
        <v>4</v>
      </c>
      <c r="L19" s="1"/>
      <c r="M19" s="1"/>
      <c r="N19" s="60"/>
      <c r="O19" s="1"/>
    </row>
    <row r="20" spans="2:15" s="80" customFormat="1" ht="18.75" customHeight="1">
      <c r="B20" s="68"/>
      <c r="C20" s="104"/>
      <c r="D20" s="99"/>
      <c r="E20" s="81">
        <v>5</v>
      </c>
      <c r="F20" s="1"/>
      <c r="G20" s="1"/>
      <c r="H20" s="1"/>
      <c r="I20" s="60"/>
      <c r="J20" s="1"/>
      <c r="K20" s="93">
        <v>5</v>
      </c>
      <c r="L20" s="1"/>
      <c r="M20" s="1"/>
      <c r="N20" s="60"/>
      <c r="O20" s="1"/>
    </row>
    <row r="21" spans="2:15" s="80" customFormat="1" ht="18.75" customHeight="1">
      <c r="B21" s="68"/>
      <c r="C21" s="104"/>
      <c r="D21" s="99"/>
      <c r="E21" s="81">
        <v>6</v>
      </c>
      <c r="F21" s="1"/>
      <c r="G21" s="1"/>
      <c r="H21" s="1"/>
      <c r="I21" s="60"/>
      <c r="J21" s="1"/>
      <c r="K21" s="93">
        <v>6</v>
      </c>
      <c r="L21" s="1"/>
      <c r="M21" s="1"/>
      <c r="N21" s="60"/>
      <c r="O21" s="1"/>
    </row>
    <row r="22" spans="2:15" s="80" customFormat="1" ht="18.75" customHeight="1">
      <c r="B22" s="68"/>
      <c r="C22" s="104"/>
      <c r="D22" s="99"/>
      <c r="E22" s="81">
        <v>7</v>
      </c>
      <c r="F22" s="1"/>
      <c r="G22" s="1"/>
      <c r="H22" s="1"/>
      <c r="I22" s="60"/>
      <c r="J22" s="1"/>
      <c r="K22" s="93">
        <v>7</v>
      </c>
      <c r="L22" s="1"/>
      <c r="M22" s="1"/>
      <c r="N22" s="60"/>
      <c r="O22" s="1"/>
    </row>
    <row r="23" spans="2:15" s="80" customFormat="1" ht="18.75" customHeight="1">
      <c r="B23" s="68"/>
      <c r="C23" s="104"/>
      <c r="D23" s="99"/>
      <c r="E23" s="81">
        <v>8</v>
      </c>
      <c r="F23" s="1"/>
      <c r="G23" s="1"/>
      <c r="H23" s="1"/>
      <c r="I23" s="60"/>
      <c r="J23" s="1"/>
      <c r="K23" s="93">
        <v>8</v>
      </c>
      <c r="L23" s="1"/>
      <c r="M23" s="1"/>
      <c r="N23" s="60"/>
      <c r="O23" s="1"/>
    </row>
    <row r="24" spans="2:15" s="80" customFormat="1" ht="18.75" customHeight="1">
      <c r="B24" s="68"/>
      <c r="C24" s="104"/>
      <c r="D24" s="99"/>
      <c r="E24" s="81">
        <v>9</v>
      </c>
      <c r="F24" s="1"/>
      <c r="G24" s="1"/>
      <c r="H24" s="1"/>
      <c r="I24" s="60"/>
      <c r="J24" s="1"/>
      <c r="K24" s="93">
        <v>9</v>
      </c>
      <c r="L24" s="1"/>
      <c r="M24" s="1"/>
      <c r="N24" s="60"/>
      <c r="O24" s="1"/>
    </row>
    <row r="25" spans="2:15" s="80" customFormat="1" ht="18.75" customHeight="1">
      <c r="B25" s="68"/>
      <c r="C25" s="104"/>
      <c r="D25" s="99"/>
      <c r="E25" s="81">
        <v>10</v>
      </c>
      <c r="F25" s="1"/>
      <c r="G25" s="1"/>
      <c r="H25" s="1"/>
      <c r="I25" s="60"/>
      <c r="J25" s="1"/>
      <c r="K25" s="93">
        <v>10</v>
      </c>
      <c r="L25" s="1"/>
      <c r="M25" s="1"/>
      <c r="N25" s="60"/>
      <c r="O25" s="1"/>
    </row>
    <row r="26" spans="2:15" s="80" customFormat="1" ht="18.75" customHeight="1">
      <c r="B26" s="68"/>
      <c r="C26" s="104"/>
      <c r="D26" s="99"/>
      <c r="E26" s="81">
        <v>11</v>
      </c>
      <c r="F26" s="1"/>
      <c r="G26" s="1"/>
      <c r="H26" s="1"/>
      <c r="I26" s="60"/>
      <c r="J26" s="1"/>
      <c r="K26" s="93">
        <v>11</v>
      </c>
      <c r="L26" s="1"/>
      <c r="M26" s="1"/>
      <c r="N26" s="60"/>
      <c r="O26" s="1"/>
    </row>
    <row r="27" spans="2:15" s="80" customFormat="1" ht="18.75" customHeight="1">
      <c r="B27" s="68"/>
      <c r="C27" s="104"/>
      <c r="D27" s="99"/>
      <c r="E27" s="81">
        <v>12</v>
      </c>
      <c r="F27" s="1"/>
      <c r="G27" s="1"/>
      <c r="H27" s="1"/>
      <c r="I27" s="60"/>
      <c r="J27" s="1"/>
      <c r="K27" s="93">
        <v>12</v>
      </c>
      <c r="L27" s="1"/>
      <c r="M27" s="1"/>
      <c r="N27" s="60"/>
      <c r="O27" s="1"/>
    </row>
    <row r="28" spans="2:15" s="80" customFormat="1" ht="18.75" customHeight="1">
      <c r="B28" s="68"/>
      <c r="C28" s="104"/>
      <c r="D28" s="99"/>
      <c r="E28" s="81">
        <v>13</v>
      </c>
      <c r="F28" s="1"/>
      <c r="G28" s="1"/>
      <c r="H28" s="1"/>
      <c r="I28" s="60"/>
      <c r="J28" s="1"/>
      <c r="K28" s="93">
        <v>13</v>
      </c>
      <c r="L28" s="1"/>
      <c r="M28" s="1"/>
      <c r="N28" s="60"/>
      <c r="O28" s="1"/>
    </row>
    <row r="29" spans="2:15" s="80" customFormat="1" ht="18.75" customHeight="1">
      <c r="B29" s="68"/>
      <c r="C29" s="104"/>
      <c r="D29" s="99"/>
      <c r="E29" s="81">
        <v>14</v>
      </c>
      <c r="F29" s="1"/>
      <c r="G29" s="1"/>
      <c r="H29" s="1"/>
      <c r="I29" s="60"/>
      <c r="J29" s="1"/>
      <c r="K29" s="93">
        <v>14</v>
      </c>
      <c r="L29" s="1"/>
      <c r="M29" s="1"/>
      <c r="N29" s="60"/>
      <c r="O29" s="1"/>
    </row>
    <row r="30" spans="2:15" s="80" customFormat="1" ht="18.75" customHeight="1">
      <c r="B30" s="68"/>
      <c r="C30" s="104"/>
      <c r="D30" s="99"/>
      <c r="E30" s="81">
        <v>15</v>
      </c>
      <c r="F30" s="1"/>
      <c r="G30" s="1"/>
      <c r="H30" s="1"/>
      <c r="I30" s="60"/>
      <c r="J30" s="1"/>
      <c r="K30" s="93">
        <v>15</v>
      </c>
      <c r="L30" s="1"/>
      <c r="M30" s="1"/>
      <c r="N30" s="60"/>
      <c r="O30" s="1"/>
    </row>
    <row r="31" spans="2:15" s="80" customFormat="1" ht="18.75" customHeight="1">
      <c r="B31" s="68">
        <v>4</v>
      </c>
      <c r="C31" s="104"/>
      <c r="D31" s="99"/>
      <c r="E31" s="93" t="s">
        <v>44</v>
      </c>
      <c r="F31" s="1" t="s">
        <v>176</v>
      </c>
      <c r="G31" s="1" t="s">
        <v>177</v>
      </c>
      <c r="H31" s="1" t="s">
        <v>178</v>
      </c>
      <c r="I31" s="60"/>
      <c r="J31" s="1"/>
      <c r="N31" s="60"/>
      <c r="O31" s="1"/>
    </row>
    <row r="32" spans="2:15" s="80" customFormat="1" ht="18.75" customHeight="1">
      <c r="B32" s="68">
        <v>5</v>
      </c>
      <c r="C32" s="104"/>
      <c r="D32" s="99"/>
      <c r="E32" s="93" t="s">
        <v>129</v>
      </c>
      <c r="F32" s="1" t="s">
        <v>131</v>
      </c>
      <c r="G32" s="1" t="s">
        <v>174</v>
      </c>
      <c r="H32" s="1" t="s">
        <v>175</v>
      </c>
      <c r="I32" s="60"/>
      <c r="J32" s="1"/>
      <c r="N32" s="60"/>
      <c r="O32" s="1"/>
    </row>
    <row r="33" spans="2:15" s="80" customFormat="1" ht="18.75" customHeight="1">
      <c r="B33" s="68"/>
      <c r="C33" s="104"/>
      <c r="D33" s="99"/>
      <c r="E33" s="93" t="s">
        <v>92</v>
      </c>
      <c r="F33" s="1"/>
      <c r="G33" s="1"/>
      <c r="H33" s="1"/>
      <c r="I33" s="60"/>
      <c r="J33" s="1"/>
      <c r="N33" s="60"/>
      <c r="O33" s="1"/>
    </row>
    <row r="34" spans="2:15" s="80" customFormat="1" ht="18.75" customHeight="1">
      <c r="B34" s="68"/>
      <c r="C34" s="104"/>
      <c r="D34" s="99"/>
      <c r="E34" s="93" t="s">
        <v>93</v>
      </c>
      <c r="F34" s="1"/>
      <c r="G34" s="1"/>
      <c r="H34" s="1"/>
      <c r="I34" s="60"/>
      <c r="J34" s="1"/>
      <c r="N34" s="60"/>
      <c r="O34" s="1"/>
    </row>
    <row r="35" spans="2:15" s="80" customFormat="1" ht="18.75" customHeight="1">
      <c r="B35" s="68"/>
      <c r="C35" s="104"/>
      <c r="D35" s="99"/>
      <c r="E35" s="93" t="s">
        <v>94</v>
      </c>
      <c r="F35" s="1"/>
      <c r="G35" s="1"/>
      <c r="H35" s="1"/>
      <c r="I35" s="60"/>
      <c r="J35" s="1"/>
      <c r="N35" s="60"/>
      <c r="O35" s="1"/>
    </row>
    <row r="36" spans="2:15" s="80" customFormat="1" ht="18.75" customHeight="1">
      <c r="B36" s="68"/>
      <c r="C36" s="104"/>
      <c r="D36" s="99"/>
      <c r="E36" s="93" t="s">
        <v>95</v>
      </c>
      <c r="F36" s="1"/>
      <c r="G36" s="1"/>
      <c r="H36" s="1"/>
      <c r="I36" s="60"/>
      <c r="J36" s="1"/>
      <c r="N36" s="60"/>
      <c r="O36" s="1"/>
    </row>
    <row r="37" spans="2:15" s="80" customFormat="1" ht="18.75" customHeight="1">
      <c r="B37" s="68"/>
      <c r="C37" s="104"/>
      <c r="D37" s="99"/>
      <c r="E37" s="93" t="s">
        <v>96</v>
      </c>
      <c r="F37" s="1"/>
      <c r="G37" s="1"/>
      <c r="H37" s="1"/>
      <c r="I37" s="60"/>
      <c r="J37" s="1"/>
      <c r="N37" s="60"/>
      <c r="O37" s="1"/>
    </row>
    <row r="38" spans="2:15" s="80" customFormat="1" ht="18.75" customHeight="1">
      <c r="B38" s="68"/>
      <c r="C38" s="104"/>
      <c r="D38" s="99"/>
      <c r="E38" s="93" t="s">
        <v>97</v>
      </c>
      <c r="F38" s="1"/>
      <c r="G38" s="1"/>
      <c r="H38" s="1"/>
      <c r="I38" s="60"/>
      <c r="J38" s="1"/>
      <c r="N38" s="60"/>
      <c r="O38" s="1"/>
    </row>
    <row r="39" spans="2:15" s="80" customFormat="1" ht="18.75" customHeight="1">
      <c r="B39" s="68"/>
      <c r="C39" s="104"/>
      <c r="D39" s="99"/>
      <c r="E39" s="93" t="s">
        <v>98</v>
      </c>
      <c r="F39" s="1"/>
      <c r="G39" s="1"/>
      <c r="H39" s="1"/>
      <c r="I39" s="60"/>
      <c r="J39" s="1"/>
      <c r="N39" s="60"/>
      <c r="O39" s="1"/>
    </row>
    <row r="40" spans="2:15" s="80" customFormat="1" ht="18.75" customHeight="1">
      <c r="B40" s="68"/>
      <c r="C40" s="104"/>
      <c r="D40" s="99"/>
      <c r="E40" s="93" t="s">
        <v>99</v>
      </c>
      <c r="F40" s="1"/>
      <c r="G40" s="1"/>
      <c r="H40" s="1"/>
      <c r="I40" s="60"/>
      <c r="J40" s="1"/>
      <c r="N40" s="60"/>
      <c r="O40" s="1"/>
    </row>
    <row r="41" spans="2:15" s="80" customFormat="1" ht="18.75" customHeight="1">
      <c r="B41" s="68"/>
      <c r="C41" s="104"/>
      <c r="D41" s="99"/>
      <c r="E41" s="93" t="s">
        <v>102</v>
      </c>
      <c r="F41" s="1"/>
      <c r="G41" s="1"/>
      <c r="H41" s="1"/>
      <c r="I41" s="60"/>
      <c r="J41" s="1"/>
      <c r="N41" s="60"/>
      <c r="O41" s="1"/>
    </row>
    <row r="42" spans="2:15" s="80" customFormat="1" ht="18.75" customHeight="1">
      <c r="B42" s="68"/>
      <c r="C42" s="104"/>
      <c r="D42" s="99"/>
      <c r="E42" s="93" t="s">
        <v>124</v>
      </c>
      <c r="F42" s="1"/>
      <c r="G42" s="1"/>
      <c r="H42" s="1"/>
      <c r="I42" s="60"/>
      <c r="J42" s="1"/>
      <c r="N42" s="60"/>
      <c r="O42" s="1"/>
    </row>
    <row r="43" spans="2:15" s="80" customFormat="1" ht="18.75" customHeight="1">
      <c r="B43" s="68"/>
      <c r="C43" s="104"/>
      <c r="D43" s="99"/>
      <c r="E43" s="93" t="s">
        <v>125</v>
      </c>
      <c r="F43" s="1"/>
      <c r="G43" s="1"/>
      <c r="H43" s="1"/>
      <c r="I43" s="60"/>
      <c r="J43" s="1"/>
      <c r="N43" s="60"/>
      <c r="O43" s="1"/>
    </row>
    <row r="44" spans="2:15" s="80" customFormat="1" ht="18.75" customHeight="1">
      <c r="B44" s="68"/>
      <c r="C44" s="104"/>
      <c r="D44" s="99"/>
      <c r="E44" s="93" t="s">
        <v>126</v>
      </c>
      <c r="F44" s="1"/>
      <c r="G44" s="1"/>
      <c r="H44" s="1"/>
      <c r="I44" s="60"/>
      <c r="J44" s="1"/>
      <c r="N44" s="60"/>
      <c r="O44" s="1"/>
    </row>
    <row r="45" spans="2:15" s="80" customFormat="1" ht="18.75" customHeight="1">
      <c r="B45" s="68"/>
      <c r="C45" s="104"/>
      <c r="D45" s="99"/>
      <c r="E45" s="93" t="s">
        <v>130</v>
      </c>
      <c r="F45" s="1"/>
      <c r="G45" s="1"/>
      <c r="H45" s="1"/>
      <c r="I45" s="60"/>
      <c r="J45" s="1"/>
      <c r="N45" s="60"/>
      <c r="O45" s="1"/>
    </row>
    <row r="46" s="80" customFormat="1" ht="18.75" customHeight="1">
      <c r="E46" s="94" t="s">
        <v>51</v>
      </c>
    </row>
    <row r="47" spans="5:8" s="80" customFormat="1" ht="18.75" customHeight="1">
      <c r="E47" s="81"/>
      <c r="F47" s="93" t="s">
        <v>45</v>
      </c>
      <c r="G47" s="93" t="s">
        <v>46</v>
      </c>
      <c r="H47" s="93" t="s">
        <v>113</v>
      </c>
    </row>
    <row r="48" spans="5:8" s="80" customFormat="1" ht="18.75" customHeight="1">
      <c r="E48" s="93" t="s">
        <v>47</v>
      </c>
      <c r="F48" s="1"/>
      <c r="G48" s="1"/>
      <c r="H48" s="1"/>
    </row>
    <row r="49" spans="5:8" s="80" customFormat="1" ht="18.75" customHeight="1">
      <c r="E49" s="93" t="s">
        <v>48</v>
      </c>
      <c r="F49" s="1"/>
      <c r="G49" s="1"/>
      <c r="H49" s="1"/>
    </row>
    <row r="50" spans="5:8" s="80" customFormat="1" ht="18.75" customHeight="1">
      <c r="E50" s="93" t="s">
        <v>49</v>
      </c>
      <c r="F50" s="1"/>
      <c r="G50" s="1"/>
      <c r="H50" s="1"/>
    </row>
    <row r="51" spans="5:8" s="80" customFormat="1" ht="18.75" customHeight="1">
      <c r="E51" s="93" t="s">
        <v>50</v>
      </c>
      <c r="F51" s="1"/>
      <c r="G51" s="1"/>
      <c r="H51" s="1"/>
    </row>
    <row r="52" spans="2:14" ht="18.75" customHeight="1">
      <c r="B52" s="79" t="s">
        <v>35</v>
      </c>
      <c r="D52" s="69" t="s">
        <v>137</v>
      </c>
      <c r="F52" s="91"/>
      <c r="K52" s="88"/>
      <c r="L52" s="69"/>
      <c r="M52" s="89"/>
      <c r="N52" s="90"/>
    </row>
    <row r="53" spans="2:15" ht="18.75" customHeight="1">
      <c r="B53" s="106" t="s">
        <v>140</v>
      </c>
      <c r="C53" s="103"/>
      <c r="D53" s="97" t="s">
        <v>135</v>
      </c>
      <c r="E53" s="81" t="s">
        <v>36</v>
      </c>
      <c r="F53" s="81" t="s">
        <v>37</v>
      </c>
      <c r="G53" s="93" t="s">
        <v>141</v>
      </c>
      <c r="H53" s="81" t="s">
        <v>30</v>
      </c>
      <c r="I53" s="81" t="s">
        <v>38</v>
      </c>
      <c r="J53" s="7" t="s">
        <v>33</v>
      </c>
      <c r="K53" s="95" t="s">
        <v>19</v>
      </c>
      <c r="L53" s="95" t="s">
        <v>57</v>
      </c>
      <c r="M53" s="7" t="s">
        <v>58</v>
      </c>
      <c r="N53" s="7" t="s">
        <v>18</v>
      </c>
      <c r="O53" s="7" t="s">
        <v>24</v>
      </c>
    </row>
    <row r="54" spans="2:15" ht="18.75" customHeight="1">
      <c r="B54" s="68">
        <v>1</v>
      </c>
      <c r="C54" s="102"/>
      <c r="D54" s="68" t="s">
        <v>136</v>
      </c>
      <c r="E54" s="81">
        <v>1</v>
      </c>
      <c r="F54" s="113">
        <v>1</v>
      </c>
      <c r="G54" s="114" t="s">
        <v>101</v>
      </c>
      <c r="H54" s="60" t="s">
        <v>183</v>
      </c>
      <c r="I54" s="115" t="s">
        <v>184</v>
      </c>
      <c r="J54" s="5">
        <v>33331</v>
      </c>
      <c r="K54" s="7">
        <f ca="1">_xlfn.IFERROR(DATEDIF($J54,TODAY(),"Y"),"")</f>
        <v>27</v>
      </c>
      <c r="L54" s="67">
        <v>185</v>
      </c>
      <c r="M54" s="67">
        <v>75</v>
      </c>
      <c r="N54" s="60" t="s">
        <v>245</v>
      </c>
      <c r="O54" s="1" t="s">
        <v>275</v>
      </c>
    </row>
    <row r="55" spans="2:15" ht="18.75" customHeight="1">
      <c r="B55" s="68">
        <v>2</v>
      </c>
      <c r="C55" s="102"/>
      <c r="D55" s="68"/>
      <c r="E55" s="81">
        <v>2</v>
      </c>
      <c r="F55" s="113">
        <v>2</v>
      </c>
      <c r="G55" s="114" t="s">
        <v>104</v>
      </c>
      <c r="H55" s="60" t="s">
        <v>185</v>
      </c>
      <c r="I55" s="115" t="s">
        <v>196</v>
      </c>
      <c r="J55" s="59">
        <v>33030</v>
      </c>
      <c r="K55" s="7">
        <f aca="true" ca="1" t="shared" si="0" ref="K55:K118">_xlfn.IFERROR(DATEDIF($J55,TODAY(),"Y"),"")</f>
        <v>28</v>
      </c>
      <c r="L55" s="67">
        <v>178</v>
      </c>
      <c r="M55" s="67">
        <v>70</v>
      </c>
      <c r="N55" s="60" t="s">
        <v>246</v>
      </c>
      <c r="O55" s="1" t="s">
        <v>275</v>
      </c>
    </row>
    <row r="56" spans="2:15" ht="18.75" customHeight="1">
      <c r="B56" s="68">
        <v>3</v>
      </c>
      <c r="C56" s="102"/>
      <c r="D56" s="68"/>
      <c r="E56" s="81">
        <v>3</v>
      </c>
      <c r="F56" s="113">
        <v>3</v>
      </c>
      <c r="G56" s="114" t="s">
        <v>104</v>
      </c>
      <c r="H56" s="60" t="s">
        <v>188</v>
      </c>
      <c r="I56" s="115" t="s">
        <v>197</v>
      </c>
      <c r="J56" s="5">
        <v>32696</v>
      </c>
      <c r="K56" s="7">
        <f ca="1" t="shared" si="0"/>
        <v>29</v>
      </c>
      <c r="L56" s="67">
        <v>178</v>
      </c>
      <c r="M56" s="67">
        <v>84</v>
      </c>
      <c r="N56" s="60" t="s">
        <v>247</v>
      </c>
      <c r="O56" s="1" t="s">
        <v>275</v>
      </c>
    </row>
    <row r="57" spans="2:15" ht="18.75" customHeight="1">
      <c r="B57" s="68"/>
      <c r="C57" s="102"/>
      <c r="D57" s="68"/>
      <c r="E57" s="81">
        <v>4</v>
      </c>
      <c r="F57" s="113">
        <v>5</v>
      </c>
      <c r="G57" s="114" t="s">
        <v>104</v>
      </c>
      <c r="H57" s="60" t="s">
        <v>190</v>
      </c>
      <c r="I57" s="115" t="s">
        <v>198</v>
      </c>
      <c r="J57" s="59">
        <v>34554</v>
      </c>
      <c r="K57" s="7">
        <f ca="1" t="shared" si="0"/>
        <v>24</v>
      </c>
      <c r="L57" s="67" t="s">
        <v>279</v>
      </c>
      <c r="M57" s="67" t="s">
        <v>280</v>
      </c>
      <c r="N57" s="60" t="s">
        <v>248</v>
      </c>
      <c r="O57" s="1" t="s">
        <v>275</v>
      </c>
    </row>
    <row r="58" spans="2:15" ht="18.75" customHeight="1">
      <c r="B58" s="68">
        <v>4</v>
      </c>
      <c r="C58" s="102"/>
      <c r="D58" s="68"/>
      <c r="E58" s="81">
        <v>5</v>
      </c>
      <c r="F58" s="113">
        <v>6</v>
      </c>
      <c r="G58" s="114" t="s">
        <v>104</v>
      </c>
      <c r="H58" s="60" t="s">
        <v>189</v>
      </c>
      <c r="I58" s="115" t="s">
        <v>199</v>
      </c>
      <c r="J58" s="5">
        <v>35317</v>
      </c>
      <c r="K58" s="7">
        <f ca="1" t="shared" si="0"/>
        <v>22</v>
      </c>
      <c r="L58" s="67" t="s">
        <v>281</v>
      </c>
      <c r="M58" s="67" t="s">
        <v>282</v>
      </c>
      <c r="N58" s="60" t="s">
        <v>249</v>
      </c>
      <c r="O58" s="1" t="s">
        <v>275</v>
      </c>
    </row>
    <row r="59" spans="2:15" ht="18.75" customHeight="1">
      <c r="B59" s="68">
        <v>9</v>
      </c>
      <c r="C59" s="102"/>
      <c r="D59" s="68"/>
      <c r="E59" s="81">
        <v>6</v>
      </c>
      <c r="F59" s="113">
        <v>7</v>
      </c>
      <c r="G59" s="114" t="s">
        <v>186</v>
      </c>
      <c r="H59" s="60" t="s">
        <v>191</v>
      </c>
      <c r="I59" s="115" t="s">
        <v>200</v>
      </c>
      <c r="J59" s="5">
        <v>31330</v>
      </c>
      <c r="K59" s="7">
        <f ca="1" t="shared" si="0"/>
        <v>32</v>
      </c>
      <c r="L59" s="67" t="s">
        <v>283</v>
      </c>
      <c r="M59" s="67" t="s">
        <v>284</v>
      </c>
      <c r="N59" s="60" t="s">
        <v>250</v>
      </c>
      <c r="O59" s="1" t="s">
        <v>275</v>
      </c>
    </row>
    <row r="60" spans="2:15" ht="18.75" customHeight="1">
      <c r="B60" s="68">
        <v>10</v>
      </c>
      <c r="C60" s="102"/>
      <c r="D60" s="68"/>
      <c r="E60" s="81">
        <v>7</v>
      </c>
      <c r="F60" s="113">
        <v>8</v>
      </c>
      <c r="G60" s="113" t="s">
        <v>186</v>
      </c>
      <c r="H60" s="60" t="s">
        <v>192</v>
      </c>
      <c r="I60" s="115" t="s">
        <v>201</v>
      </c>
      <c r="J60" s="5">
        <v>34284</v>
      </c>
      <c r="K60" s="7">
        <f ca="1" t="shared" si="0"/>
        <v>24</v>
      </c>
      <c r="L60" s="67" t="s">
        <v>283</v>
      </c>
      <c r="M60" s="67" t="s">
        <v>284</v>
      </c>
      <c r="N60" s="67" t="s">
        <v>251</v>
      </c>
      <c r="O60" s="6" t="s">
        <v>275</v>
      </c>
    </row>
    <row r="61" spans="2:15" ht="18.75" customHeight="1">
      <c r="B61" s="68"/>
      <c r="C61" s="102"/>
      <c r="D61" s="68"/>
      <c r="E61" s="81">
        <v>8</v>
      </c>
      <c r="F61" s="113">
        <v>10</v>
      </c>
      <c r="G61" s="113" t="s">
        <v>186</v>
      </c>
      <c r="H61" s="60" t="s">
        <v>193</v>
      </c>
      <c r="I61" s="115" t="s">
        <v>202</v>
      </c>
      <c r="J61" s="5">
        <v>35411</v>
      </c>
      <c r="K61" s="7">
        <f ca="1" t="shared" si="0"/>
        <v>21</v>
      </c>
      <c r="L61" s="67" t="s">
        <v>285</v>
      </c>
      <c r="M61" s="67" t="s">
        <v>286</v>
      </c>
      <c r="N61" s="67" t="s">
        <v>252</v>
      </c>
      <c r="O61" s="6" t="s">
        <v>275</v>
      </c>
    </row>
    <row r="62" spans="2:15" ht="18.75" customHeight="1">
      <c r="B62" s="68"/>
      <c r="C62" s="102"/>
      <c r="D62" s="68"/>
      <c r="E62" s="81">
        <v>9</v>
      </c>
      <c r="F62" s="113">
        <v>11</v>
      </c>
      <c r="G62" s="113" t="s">
        <v>186</v>
      </c>
      <c r="H62" s="60" t="s">
        <v>194</v>
      </c>
      <c r="I62" s="115" t="s">
        <v>203</v>
      </c>
      <c r="J62" s="5">
        <v>35431</v>
      </c>
      <c r="K62" s="7">
        <f ca="1" t="shared" si="0"/>
        <v>21</v>
      </c>
      <c r="L62" s="67" t="s">
        <v>287</v>
      </c>
      <c r="M62" s="67" t="s">
        <v>288</v>
      </c>
      <c r="N62" s="67" t="s">
        <v>253</v>
      </c>
      <c r="O62" s="6" t="s">
        <v>275</v>
      </c>
    </row>
    <row r="63" spans="2:15" ht="18.75" customHeight="1">
      <c r="B63" s="68">
        <v>17</v>
      </c>
      <c r="C63" s="102"/>
      <c r="D63" s="68"/>
      <c r="E63" s="81">
        <v>10</v>
      </c>
      <c r="F63" s="113">
        <v>14</v>
      </c>
      <c r="G63" s="113" t="s">
        <v>187</v>
      </c>
      <c r="H63" s="60" t="s">
        <v>195</v>
      </c>
      <c r="I63" s="115" t="s">
        <v>204</v>
      </c>
      <c r="J63" s="5">
        <v>36193</v>
      </c>
      <c r="K63" s="7">
        <f ca="1" t="shared" si="0"/>
        <v>19</v>
      </c>
      <c r="L63" s="67" t="s">
        <v>289</v>
      </c>
      <c r="M63" s="67" t="s">
        <v>290</v>
      </c>
      <c r="N63" s="67" t="s">
        <v>254</v>
      </c>
      <c r="O63" s="6" t="s">
        <v>275</v>
      </c>
    </row>
    <row r="64" spans="2:15" ht="18.75" customHeight="1">
      <c r="B64" s="68">
        <v>18</v>
      </c>
      <c r="C64" s="102"/>
      <c r="D64" s="68"/>
      <c r="E64" s="81">
        <v>11</v>
      </c>
      <c r="F64" s="113">
        <v>15</v>
      </c>
      <c r="G64" s="113" t="s">
        <v>187</v>
      </c>
      <c r="H64" s="60" t="s">
        <v>205</v>
      </c>
      <c r="I64" s="115" t="s">
        <v>215</v>
      </c>
      <c r="J64" s="5">
        <v>36588</v>
      </c>
      <c r="K64" s="7">
        <f ca="1" t="shared" si="0"/>
        <v>18</v>
      </c>
      <c r="L64" s="67" t="s">
        <v>291</v>
      </c>
      <c r="M64" s="67" t="s">
        <v>292</v>
      </c>
      <c r="N64" s="67" t="s">
        <v>255</v>
      </c>
      <c r="O64" s="6" t="s">
        <v>276</v>
      </c>
    </row>
    <row r="65" spans="2:15" ht="18.75" customHeight="1">
      <c r="B65" s="68"/>
      <c r="C65" s="102"/>
      <c r="D65" s="68"/>
      <c r="E65" s="81">
        <v>12</v>
      </c>
      <c r="F65" s="113">
        <v>16</v>
      </c>
      <c r="G65" s="113" t="s">
        <v>104</v>
      </c>
      <c r="H65" s="60" t="s">
        <v>206</v>
      </c>
      <c r="I65" s="115" t="s">
        <v>216</v>
      </c>
      <c r="J65" s="5">
        <v>25754</v>
      </c>
      <c r="K65" s="7">
        <f ca="1" t="shared" si="0"/>
        <v>48</v>
      </c>
      <c r="L65" s="67" t="s">
        <v>293</v>
      </c>
      <c r="M65" s="67" t="s">
        <v>294</v>
      </c>
      <c r="N65" s="67" t="s">
        <v>256</v>
      </c>
      <c r="O65" s="6" t="s">
        <v>276</v>
      </c>
    </row>
    <row r="66" spans="2:15" ht="18.75" customHeight="1">
      <c r="B66" s="68"/>
      <c r="C66" s="102"/>
      <c r="D66" s="68"/>
      <c r="E66" s="81">
        <v>13</v>
      </c>
      <c r="F66" s="113">
        <v>17</v>
      </c>
      <c r="G66" s="113" t="s">
        <v>104</v>
      </c>
      <c r="H66" s="60" t="s">
        <v>207</v>
      </c>
      <c r="I66" s="115" t="s">
        <v>217</v>
      </c>
      <c r="J66" s="5">
        <v>29799</v>
      </c>
      <c r="K66" s="7">
        <f ca="1" t="shared" si="0"/>
        <v>37</v>
      </c>
      <c r="L66" s="67" t="s">
        <v>295</v>
      </c>
      <c r="M66" s="67" t="s">
        <v>296</v>
      </c>
      <c r="N66" s="67" t="s">
        <v>257</v>
      </c>
      <c r="O66" s="6" t="s">
        <v>276</v>
      </c>
    </row>
    <row r="67" spans="2:15" ht="18.75" customHeight="1">
      <c r="B67" s="68">
        <v>11</v>
      </c>
      <c r="C67" s="102"/>
      <c r="D67" s="68"/>
      <c r="E67" s="81">
        <v>14</v>
      </c>
      <c r="F67" s="113">
        <v>18</v>
      </c>
      <c r="G67" s="113" t="s">
        <v>186</v>
      </c>
      <c r="H67" s="60" t="s">
        <v>208</v>
      </c>
      <c r="I67" s="115" t="s">
        <v>218</v>
      </c>
      <c r="J67" s="5">
        <v>34578</v>
      </c>
      <c r="K67" s="7">
        <f ca="1" t="shared" si="0"/>
        <v>24</v>
      </c>
      <c r="L67" s="67" t="s">
        <v>297</v>
      </c>
      <c r="M67" s="67" t="s">
        <v>298</v>
      </c>
      <c r="N67" s="67" t="s">
        <v>258</v>
      </c>
      <c r="O67" s="6" t="s">
        <v>276</v>
      </c>
    </row>
    <row r="68" spans="2:15" ht="18.75" customHeight="1">
      <c r="B68" s="68">
        <v>12</v>
      </c>
      <c r="C68" s="102"/>
      <c r="D68" s="68"/>
      <c r="E68" s="81">
        <v>15</v>
      </c>
      <c r="F68" s="113">
        <v>19</v>
      </c>
      <c r="G68" s="113" t="s">
        <v>186</v>
      </c>
      <c r="H68" s="60" t="s">
        <v>209</v>
      </c>
      <c r="I68" s="115" t="s">
        <v>219</v>
      </c>
      <c r="J68" s="5">
        <v>34608</v>
      </c>
      <c r="K68" s="7">
        <f ca="1" t="shared" si="0"/>
        <v>23</v>
      </c>
      <c r="L68" s="67" t="s">
        <v>283</v>
      </c>
      <c r="M68" s="67" t="s">
        <v>299</v>
      </c>
      <c r="N68" s="67" t="s">
        <v>259</v>
      </c>
      <c r="O68" s="6" t="s">
        <v>276</v>
      </c>
    </row>
    <row r="69" spans="2:15" ht="18.75" customHeight="1">
      <c r="B69" s="68">
        <v>13</v>
      </c>
      <c r="C69" s="102"/>
      <c r="D69" s="68"/>
      <c r="E69" s="81">
        <v>16</v>
      </c>
      <c r="F69" s="113">
        <v>20</v>
      </c>
      <c r="G69" s="113" t="s">
        <v>186</v>
      </c>
      <c r="H69" s="60" t="s">
        <v>210</v>
      </c>
      <c r="I69" s="115" t="s">
        <v>220</v>
      </c>
      <c r="J69" s="5">
        <v>34639</v>
      </c>
      <c r="K69" s="7">
        <f ca="1" t="shared" si="0"/>
        <v>23</v>
      </c>
      <c r="L69" s="67" t="s">
        <v>300</v>
      </c>
      <c r="M69" s="67" t="s">
        <v>301</v>
      </c>
      <c r="N69" s="67" t="s">
        <v>260</v>
      </c>
      <c r="O69" s="6" t="s">
        <v>276</v>
      </c>
    </row>
    <row r="70" spans="2:15" ht="18.75" customHeight="1">
      <c r="B70" s="68">
        <v>22</v>
      </c>
      <c r="C70" s="102"/>
      <c r="D70" s="68"/>
      <c r="E70" s="81">
        <v>17</v>
      </c>
      <c r="F70" s="113">
        <v>21</v>
      </c>
      <c r="G70" s="113" t="s">
        <v>101</v>
      </c>
      <c r="H70" s="60" t="s">
        <v>211</v>
      </c>
      <c r="I70" s="115" t="s">
        <v>221</v>
      </c>
      <c r="J70" s="5">
        <v>34669</v>
      </c>
      <c r="K70" s="7">
        <f ca="1" t="shared" si="0"/>
        <v>23</v>
      </c>
      <c r="L70" s="67" t="s">
        <v>302</v>
      </c>
      <c r="M70" s="67" t="s">
        <v>303</v>
      </c>
      <c r="N70" s="67" t="s">
        <v>261</v>
      </c>
      <c r="O70" s="6" t="s">
        <v>276</v>
      </c>
    </row>
    <row r="71" spans="2:15" ht="18.75" customHeight="1">
      <c r="B71" s="68">
        <v>19</v>
      </c>
      <c r="C71" s="102"/>
      <c r="D71" s="68"/>
      <c r="E71" s="81">
        <v>18</v>
      </c>
      <c r="F71" s="113">
        <v>22</v>
      </c>
      <c r="G71" s="113" t="s">
        <v>187</v>
      </c>
      <c r="H71" s="60" t="s">
        <v>212</v>
      </c>
      <c r="I71" s="115" t="s">
        <v>222</v>
      </c>
      <c r="J71" s="5">
        <v>32874</v>
      </c>
      <c r="K71" s="7">
        <f ca="1" t="shared" si="0"/>
        <v>28</v>
      </c>
      <c r="L71" s="67" t="s">
        <v>304</v>
      </c>
      <c r="M71" s="67" t="s">
        <v>284</v>
      </c>
      <c r="N71" s="67" t="s">
        <v>262</v>
      </c>
      <c r="O71" s="6" t="s">
        <v>276</v>
      </c>
    </row>
    <row r="72" spans="2:15" ht="18.75" customHeight="1">
      <c r="B72" s="68">
        <v>20</v>
      </c>
      <c r="C72" s="102"/>
      <c r="D72" s="68"/>
      <c r="E72" s="81">
        <v>19</v>
      </c>
      <c r="F72" s="113">
        <v>23</v>
      </c>
      <c r="G72" s="113" t="s">
        <v>187</v>
      </c>
      <c r="H72" s="60" t="s">
        <v>213</v>
      </c>
      <c r="I72" s="115" t="s">
        <v>223</v>
      </c>
      <c r="J72" s="5">
        <v>32599</v>
      </c>
      <c r="K72" s="7">
        <f ca="1" t="shared" si="0"/>
        <v>29</v>
      </c>
      <c r="L72" s="67" t="s">
        <v>305</v>
      </c>
      <c r="M72" s="67" t="s">
        <v>306</v>
      </c>
      <c r="N72" s="67" t="s">
        <v>263</v>
      </c>
      <c r="O72" s="6" t="s">
        <v>276</v>
      </c>
    </row>
    <row r="73" spans="2:15" ht="18.75" customHeight="1">
      <c r="B73" s="68">
        <v>21</v>
      </c>
      <c r="C73" s="102"/>
      <c r="D73" s="68"/>
      <c r="E73" s="81">
        <v>20</v>
      </c>
      <c r="F73" s="113">
        <v>30</v>
      </c>
      <c r="G73" s="113" t="s">
        <v>187</v>
      </c>
      <c r="H73" s="60" t="s">
        <v>214</v>
      </c>
      <c r="I73" s="115" t="s">
        <v>224</v>
      </c>
      <c r="J73" s="5">
        <v>32510</v>
      </c>
      <c r="K73" s="7">
        <f ca="1" t="shared" si="0"/>
        <v>29</v>
      </c>
      <c r="L73" s="67" t="s">
        <v>304</v>
      </c>
      <c r="M73" s="67" t="s">
        <v>303</v>
      </c>
      <c r="N73" s="67" t="s">
        <v>264</v>
      </c>
      <c r="O73" s="6" t="s">
        <v>276</v>
      </c>
    </row>
    <row r="74" spans="2:15" ht="18.75" customHeight="1">
      <c r="B74" s="68">
        <v>23</v>
      </c>
      <c r="C74" s="102"/>
      <c r="D74" s="68"/>
      <c r="E74" s="81">
        <v>21</v>
      </c>
      <c r="F74" s="113">
        <v>31</v>
      </c>
      <c r="G74" s="113" t="s">
        <v>101</v>
      </c>
      <c r="H74" s="60" t="s">
        <v>225</v>
      </c>
      <c r="I74" s="115" t="s">
        <v>235</v>
      </c>
      <c r="J74" s="5">
        <v>31870</v>
      </c>
      <c r="K74" s="7">
        <f ca="1" t="shared" si="0"/>
        <v>31</v>
      </c>
      <c r="L74" s="67" t="s">
        <v>302</v>
      </c>
      <c r="M74" s="67" t="s">
        <v>299</v>
      </c>
      <c r="N74" s="67" t="s">
        <v>265</v>
      </c>
      <c r="O74" s="6" t="s">
        <v>277</v>
      </c>
    </row>
    <row r="75" spans="2:15" ht="18.75" customHeight="1">
      <c r="B75" s="68">
        <v>6</v>
      </c>
      <c r="C75" s="102"/>
      <c r="D75" s="68"/>
      <c r="E75" s="81">
        <v>22</v>
      </c>
      <c r="F75" s="113">
        <v>32</v>
      </c>
      <c r="G75" s="113" t="s">
        <v>104</v>
      </c>
      <c r="H75" s="60" t="s">
        <v>226</v>
      </c>
      <c r="I75" s="115" t="s">
        <v>236</v>
      </c>
      <c r="J75" s="5">
        <v>31637</v>
      </c>
      <c r="K75" s="7">
        <f ca="1" t="shared" si="0"/>
        <v>32</v>
      </c>
      <c r="L75" s="67" t="s">
        <v>300</v>
      </c>
      <c r="M75" s="67" t="s">
        <v>296</v>
      </c>
      <c r="N75" s="67" t="s">
        <v>266</v>
      </c>
      <c r="O75" s="6" t="s">
        <v>277</v>
      </c>
    </row>
    <row r="76" spans="2:15" ht="18.75" customHeight="1">
      <c r="B76" s="68">
        <v>7</v>
      </c>
      <c r="C76" s="102"/>
      <c r="D76" s="68"/>
      <c r="E76" s="81">
        <v>23</v>
      </c>
      <c r="F76" s="113">
        <v>33</v>
      </c>
      <c r="G76" s="113" t="s">
        <v>104</v>
      </c>
      <c r="H76" s="60" t="s">
        <v>227</v>
      </c>
      <c r="I76" s="115" t="s">
        <v>237</v>
      </c>
      <c r="J76" s="5">
        <v>35557</v>
      </c>
      <c r="K76" s="7">
        <f ca="1" t="shared" si="0"/>
        <v>21</v>
      </c>
      <c r="L76" s="67" t="s">
        <v>283</v>
      </c>
      <c r="M76" s="67" t="s">
        <v>292</v>
      </c>
      <c r="N76" s="67" t="s">
        <v>267</v>
      </c>
      <c r="O76" s="6" t="s">
        <v>277</v>
      </c>
    </row>
    <row r="77" spans="2:15" ht="18.75" customHeight="1">
      <c r="B77" s="68"/>
      <c r="C77" s="102"/>
      <c r="D77" s="68"/>
      <c r="E77" s="81">
        <v>24</v>
      </c>
      <c r="F77" s="113">
        <v>34</v>
      </c>
      <c r="G77" s="113" t="s">
        <v>104</v>
      </c>
      <c r="H77" s="60" t="s">
        <v>228</v>
      </c>
      <c r="I77" s="115" t="s">
        <v>238</v>
      </c>
      <c r="J77" s="5">
        <v>34974</v>
      </c>
      <c r="K77" s="7">
        <f ca="1" t="shared" si="0"/>
        <v>22</v>
      </c>
      <c r="L77" s="67" t="s">
        <v>297</v>
      </c>
      <c r="M77" s="67" t="s">
        <v>288</v>
      </c>
      <c r="N77" s="67" t="s">
        <v>268</v>
      </c>
      <c r="O77" s="6" t="s">
        <v>277</v>
      </c>
    </row>
    <row r="78" spans="2:15" ht="18.75" customHeight="1">
      <c r="B78" s="68">
        <v>8</v>
      </c>
      <c r="C78" s="102"/>
      <c r="D78" s="68"/>
      <c r="E78" s="81">
        <v>25</v>
      </c>
      <c r="F78" s="113">
        <v>35</v>
      </c>
      <c r="G78" s="113" t="s">
        <v>104</v>
      </c>
      <c r="H78" s="60" t="s">
        <v>229</v>
      </c>
      <c r="I78" s="115" t="s">
        <v>239</v>
      </c>
      <c r="J78" s="5">
        <v>35098</v>
      </c>
      <c r="K78" s="7">
        <f ca="1" t="shared" si="0"/>
        <v>22</v>
      </c>
      <c r="L78" s="67" t="s">
        <v>295</v>
      </c>
      <c r="M78" s="67" t="s">
        <v>307</v>
      </c>
      <c r="N78" s="67" t="s">
        <v>269</v>
      </c>
      <c r="O78" s="6" t="s">
        <v>277</v>
      </c>
    </row>
    <row r="79" spans="2:15" ht="18.75" customHeight="1">
      <c r="B79" s="68">
        <v>14</v>
      </c>
      <c r="C79" s="102"/>
      <c r="D79" s="68"/>
      <c r="E79" s="81">
        <v>26</v>
      </c>
      <c r="F79" s="113">
        <v>36</v>
      </c>
      <c r="G79" s="113" t="s">
        <v>186</v>
      </c>
      <c r="H79" s="60" t="s">
        <v>230</v>
      </c>
      <c r="I79" s="115" t="s">
        <v>240</v>
      </c>
      <c r="J79" s="5">
        <v>35006</v>
      </c>
      <c r="K79" s="7">
        <f ca="1" t="shared" si="0"/>
        <v>22</v>
      </c>
      <c r="L79" s="67" t="s">
        <v>293</v>
      </c>
      <c r="M79" s="67" t="s">
        <v>308</v>
      </c>
      <c r="N79" s="67" t="s">
        <v>270</v>
      </c>
      <c r="O79" s="6" t="s">
        <v>278</v>
      </c>
    </row>
    <row r="80" spans="2:15" ht="18.75" customHeight="1">
      <c r="B80" s="68">
        <v>15</v>
      </c>
      <c r="C80" s="102"/>
      <c r="D80" s="68"/>
      <c r="E80" s="81">
        <v>27</v>
      </c>
      <c r="F80" s="113">
        <v>37</v>
      </c>
      <c r="G80" s="113" t="s">
        <v>186</v>
      </c>
      <c r="H80" s="60" t="s">
        <v>231</v>
      </c>
      <c r="I80" s="115" t="s">
        <v>241</v>
      </c>
      <c r="J80" s="5">
        <v>34920</v>
      </c>
      <c r="K80" s="7">
        <f ca="1" t="shared" si="0"/>
        <v>23</v>
      </c>
      <c r="L80" s="67" t="s">
        <v>291</v>
      </c>
      <c r="M80" s="67" t="s">
        <v>309</v>
      </c>
      <c r="N80" s="67" t="s">
        <v>271</v>
      </c>
      <c r="O80" s="6" t="s">
        <v>278</v>
      </c>
    </row>
    <row r="81" spans="2:15" ht="18.75" customHeight="1">
      <c r="B81" s="68">
        <v>16</v>
      </c>
      <c r="C81" s="102"/>
      <c r="D81" s="68"/>
      <c r="E81" s="81">
        <v>28</v>
      </c>
      <c r="F81" s="113">
        <v>38</v>
      </c>
      <c r="G81" s="113" t="s">
        <v>186</v>
      </c>
      <c r="H81" s="60" t="s">
        <v>232</v>
      </c>
      <c r="I81" s="115" t="s">
        <v>242</v>
      </c>
      <c r="J81" s="5">
        <v>35491</v>
      </c>
      <c r="K81" s="7">
        <f ca="1" t="shared" si="0"/>
        <v>21</v>
      </c>
      <c r="L81" s="67" t="s">
        <v>289</v>
      </c>
      <c r="M81" s="67" t="s">
        <v>310</v>
      </c>
      <c r="N81" s="67" t="s">
        <v>272</v>
      </c>
      <c r="O81" s="6" t="s">
        <v>278</v>
      </c>
    </row>
    <row r="82" spans="2:15" ht="18.75" customHeight="1">
      <c r="B82" s="68"/>
      <c r="C82" s="102"/>
      <c r="D82" s="68"/>
      <c r="E82" s="81">
        <v>29</v>
      </c>
      <c r="F82" s="113">
        <v>39</v>
      </c>
      <c r="G82" s="113" t="s">
        <v>187</v>
      </c>
      <c r="H82" s="60" t="s">
        <v>233</v>
      </c>
      <c r="I82" s="115" t="s">
        <v>243</v>
      </c>
      <c r="J82" s="5">
        <v>33428</v>
      </c>
      <c r="K82" s="7">
        <f ca="1" t="shared" si="0"/>
        <v>27</v>
      </c>
      <c r="L82" s="67" t="s">
        <v>289</v>
      </c>
      <c r="M82" s="67" t="s">
        <v>311</v>
      </c>
      <c r="N82" s="67" t="s">
        <v>273</v>
      </c>
      <c r="O82" s="6" t="s">
        <v>278</v>
      </c>
    </row>
    <row r="83" spans="2:15" ht="18.75" customHeight="1">
      <c r="B83" s="68"/>
      <c r="C83" s="102"/>
      <c r="D83" s="68"/>
      <c r="E83" s="81">
        <v>30</v>
      </c>
      <c r="F83" s="113">
        <v>40</v>
      </c>
      <c r="G83" s="113" t="s">
        <v>187</v>
      </c>
      <c r="H83" s="60" t="s">
        <v>234</v>
      </c>
      <c r="I83" s="115" t="s">
        <v>244</v>
      </c>
      <c r="J83" s="5">
        <v>33864</v>
      </c>
      <c r="K83" s="7">
        <f ca="1" t="shared" si="0"/>
        <v>25</v>
      </c>
      <c r="L83" s="67" t="s">
        <v>312</v>
      </c>
      <c r="M83" s="67" t="s">
        <v>284</v>
      </c>
      <c r="N83" s="67" t="s">
        <v>274</v>
      </c>
      <c r="O83" s="6" t="s">
        <v>278</v>
      </c>
    </row>
    <row r="84" spans="2:15" ht="18.75" customHeight="1">
      <c r="B84" s="68"/>
      <c r="C84" s="102"/>
      <c r="D84" s="68"/>
      <c r="E84" s="81">
        <v>31</v>
      </c>
      <c r="F84" s="113"/>
      <c r="G84" s="113"/>
      <c r="H84" s="67"/>
      <c r="I84" s="115"/>
      <c r="J84" s="5" t="s">
        <v>28</v>
      </c>
      <c r="K84" s="7">
        <f ca="1" t="shared" si="0"/>
      </c>
      <c r="L84" s="67"/>
      <c r="M84" s="67"/>
      <c r="N84" s="67"/>
      <c r="O84" s="6"/>
    </row>
    <row r="85" spans="2:15" ht="18.75" customHeight="1">
      <c r="B85" s="68"/>
      <c r="C85" s="102"/>
      <c r="D85" s="68"/>
      <c r="E85" s="81">
        <v>32</v>
      </c>
      <c r="F85" s="113"/>
      <c r="G85" s="113"/>
      <c r="H85" s="67"/>
      <c r="I85" s="115"/>
      <c r="J85" s="5" t="s">
        <v>28</v>
      </c>
      <c r="K85" s="7">
        <f ca="1" t="shared" si="0"/>
      </c>
      <c r="L85" s="67"/>
      <c r="M85" s="67"/>
      <c r="N85" s="67"/>
      <c r="O85" s="6"/>
    </row>
    <row r="86" spans="2:15" ht="18.75" customHeight="1">
      <c r="B86" s="68"/>
      <c r="C86" s="102"/>
      <c r="D86" s="68"/>
      <c r="E86" s="81">
        <v>33</v>
      </c>
      <c r="F86" s="113"/>
      <c r="G86" s="113"/>
      <c r="H86" s="67"/>
      <c r="I86" s="115"/>
      <c r="J86" s="5" t="s">
        <v>28</v>
      </c>
      <c r="K86" s="7">
        <f ca="1" t="shared" si="0"/>
      </c>
      <c r="L86" s="67"/>
      <c r="M86" s="67"/>
      <c r="N86" s="67"/>
      <c r="O86" s="6"/>
    </row>
    <row r="87" spans="2:15" ht="18.75" customHeight="1">
      <c r="B87" s="68"/>
      <c r="C87" s="102"/>
      <c r="D87" s="68"/>
      <c r="E87" s="81">
        <v>34</v>
      </c>
      <c r="F87" s="113"/>
      <c r="G87" s="113"/>
      <c r="H87" s="67"/>
      <c r="I87" s="115"/>
      <c r="J87" s="5" t="s">
        <v>28</v>
      </c>
      <c r="K87" s="7">
        <f ca="1" t="shared" si="0"/>
      </c>
      <c r="L87" s="67"/>
      <c r="M87" s="67"/>
      <c r="N87" s="67"/>
      <c r="O87" s="6"/>
    </row>
    <row r="88" spans="2:15" ht="18.75" customHeight="1">
      <c r="B88" s="68"/>
      <c r="C88" s="102"/>
      <c r="D88" s="68"/>
      <c r="E88" s="81">
        <v>35</v>
      </c>
      <c r="F88" s="113"/>
      <c r="G88" s="113"/>
      <c r="H88" s="67"/>
      <c r="I88" s="115"/>
      <c r="J88" s="5" t="s">
        <v>28</v>
      </c>
      <c r="K88" s="7">
        <f ca="1" t="shared" si="0"/>
      </c>
      <c r="L88" s="67"/>
      <c r="M88" s="67"/>
      <c r="N88" s="67"/>
      <c r="O88" s="6"/>
    </row>
    <row r="89" spans="2:15" ht="18.75" customHeight="1">
      <c r="B89" s="68"/>
      <c r="C89" s="102"/>
      <c r="D89" s="68"/>
      <c r="E89" s="81">
        <v>36</v>
      </c>
      <c r="F89" s="113"/>
      <c r="G89" s="113"/>
      <c r="H89" s="67"/>
      <c r="I89" s="115"/>
      <c r="J89" s="5" t="s">
        <v>28</v>
      </c>
      <c r="K89" s="7">
        <f ca="1" t="shared" si="0"/>
      </c>
      <c r="L89" s="67"/>
      <c r="M89" s="67"/>
      <c r="N89" s="67"/>
      <c r="O89" s="6"/>
    </row>
    <row r="90" spans="2:15" ht="18.75" customHeight="1">
      <c r="B90" s="68"/>
      <c r="C90" s="102"/>
      <c r="D90" s="68"/>
      <c r="E90" s="81">
        <v>37</v>
      </c>
      <c r="F90" s="113"/>
      <c r="G90" s="113"/>
      <c r="H90" s="67"/>
      <c r="I90" s="115"/>
      <c r="J90" s="5" t="s">
        <v>28</v>
      </c>
      <c r="K90" s="7">
        <f ca="1" t="shared" si="0"/>
      </c>
      <c r="L90" s="67"/>
      <c r="M90" s="67"/>
      <c r="N90" s="67"/>
      <c r="O90" s="6"/>
    </row>
    <row r="91" spans="2:15" ht="18.75" customHeight="1">
      <c r="B91" s="68"/>
      <c r="C91" s="102"/>
      <c r="D91" s="68"/>
      <c r="E91" s="81">
        <v>38</v>
      </c>
      <c r="F91" s="113"/>
      <c r="G91" s="113"/>
      <c r="H91" s="67"/>
      <c r="I91" s="115"/>
      <c r="J91" s="5" t="s">
        <v>28</v>
      </c>
      <c r="K91" s="7">
        <f ca="1" t="shared" si="0"/>
      </c>
      <c r="L91" s="67"/>
      <c r="M91" s="67"/>
      <c r="N91" s="67"/>
      <c r="O91" s="6"/>
    </row>
    <row r="92" spans="2:15" ht="18.75" customHeight="1">
      <c r="B92" s="68"/>
      <c r="C92" s="102"/>
      <c r="D92" s="68"/>
      <c r="E92" s="81">
        <v>39</v>
      </c>
      <c r="F92" s="113"/>
      <c r="G92" s="113"/>
      <c r="H92" s="67"/>
      <c r="I92" s="115"/>
      <c r="J92" s="5" t="s">
        <v>28</v>
      </c>
      <c r="K92" s="7">
        <f ca="1" t="shared" si="0"/>
      </c>
      <c r="L92" s="67"/>
      <c r="M92" s="67"/>
      <c r="N92" s="67"/>
      <c r="O92" s="6"/>
    </row>
    <row r="93" spans="2:15" ht="18.75" customHeight="1">
      <c r="B93" s="68"/>
      <c r="C93" s="102"/>
      <c r="D93" s="68"/>
      <c r="E93" s="81">
        <v>40</v>
      </c>
      <c r="F93" s="113"/>
      <c r="G93" s="113"/>
      <c r="H93" s="67"/>
      <c r="I93" s="115"/>
      <c r="J93" s="5" t="s">
        <v>28</v>
      </c>
      <c r="K93" s="7">
        <f ca="1" t="shared" si="0"/>
      </c>
      <c r="L93" s="67"/>
      <c r="M93" s="67"/>
      <c r="N93" s="67"/>
      <c r="O93" s="6"/>
    </row>
    <row r="94" spans="2:15" ht="18.75" customHeight="1">
      <c r="B94" s="68"/>
      <c r="C94" s="102"/>
      <c r="D94" s="68"/>
      <c r="E94" s="81">
        <v>41</v>
      </c>
      <c r="F94" s="113"/>
      <c r="G94" s="113"/>
      <c r="H94" s="67"/>
      <c r="I94" s="115"/>
      <c r="J94" s="5" t="s">
        <v>28</v>
      </c>
      <c r="K94" s="7">
        <f ca="1" t="shared" si="0"/>
      </c>
      <c r="L94" s="67"/>
      <c r="M94" s="67"/>
      <c r="N94" s="67"/>
      <c r="O94" s="6"/>
    </row>
    <row r="95" spans="2:15" ht="18.75" customHeight="1">
      <c r="B95" s="68"/>
      <c r="C95" s="102"/>
      <c r="D95" s="68"/>
      <c r="E95" s="81">
        <v>42</v>
      </c>
      <c r="F95" s="113"/>
      <c r="G95" s="113"/>
      <c r="H95" s="67"/>
      <c r="I95" s="115"/>
      <c r="J95" s="5" t="s">
        <v>28</v>
      </c>
      <c r="K95" s="7">
        <f ca="1" t="shared" si="0"/>
      </c>
      <c r="L95" s="67"/>
      <c r="M95" s="67"/>
      <c r="N95" s="67"/>
      <c r="O95" s="6"/>
    </row>
    <row r="96" spans="2:15" ht="18.75" customHeight="1">
      <c r="B96" s="68"/>
      <c r="C96" s="102"/>
      <c r="D96" s="68"/>
      <c r="E96" s="81">
        <v>43</v>
      </c>
      <c r="F96" s="113"/>
      <c r="G96" s="113"/>
      <c r="H96" s="67"/>
      <c r="I96" s="115"/>
      <c r="J96" s="5" t="s">
        <v>28</v>
      </c>
      <c r="K96" s="7">
        <f ca="1" t="shared" si="0"/>
      </c>
      <c r="L96" s="67"/>
      <c r="M96" s="67"/>
      <c r="N96" s="67"/>
      <c r="O96" s="6"/>
    </row>
    <row r="97" spans="2:15" ht="18.75" customHeight="1">
      <c r="B97" s="68"/>
      <c r="C97" s="102"/>
      <c r="D97" s="68"/>
      <c r="E97" s="81">
        <v>44</v>
      </c>
      <c r="F97" s="113"/>
      <c r="G97" s="113"/>
      <c r="H97" s="67"/>
      <c r="I97" s="115"/>
      <c r="J97" s="5" t="s">
        <v>28</v>
      </c>
      <c r="K97" s="7">
        <f ca="1" t="shared" si="0"/>
      </c>
      <c r="L97" s="67"/>
      <c r="M97" s="67"/>
      <c r="N97" s="67"/>
      <c r="O97" s="6"/>
    </row>
    <row r="98" spans="2:15" ht="18.75" customHeight="1">
      <c r="B98" s="68"/>
      <c r="C98" s="102"/>
      <c r="D98" s="68"/>
      <c r="E98" s="81">
        <v>45</v>
      </c>
      <c r="F98" s="113"/>
      <c r="G98" s="113"/>
      <c r="H98" s="67"/>
      <c r="I98" s="115"/>
      <c r="J98" s="5" t="s">
        <v>28</v>
      </c>
      <c r="K98" s="7">
        <f ca="1" t="shared" si="0"/>
      </c>
      <c r="L98" s="67"/>
      <c r="M98" s="67"/>
      <c r="N98" s="67"/>
      <c r="O98" s="6"/>
    </row>
    <row r="99" spans="2:15" ht="18.75" customHeight="1">
      <c r="B99" s="68"/>
      <c r="C99" s="102"/>
      <c r="D99" s="68"/>
      <c r="E99" s="81">
        <v>46</v>
      </c>
      <c r="F99" s="113"/>
      <c r="G99" s="113"/>
      <c r="H99" s="67"/>
      <c r="I99" s="115"/>
      <c r="J99" s="5" t="s">
        <v>28</v>
      </c>
      <c r="K99" s="7">
        <f ca="1" t="shared" si="0"/>
      </c>
      <c r="L99" s="67"/>
      <c r="M99" s="67"/>
      <c r="N99" s="67"/>
      <c r="O99" s="6"/>
    </row>
    <row r="100" spans="2:15" ht="18.75" customHeight="1">
      <c r="B100" s="68"/>
      <c r="C100" s="102"/>
      <c r="D100" s="68"/>
      <c r="E100" s="81">
        <v>47</v>
      </c>
      <c r="F100" s="113"/>
      <c r="G100" s="113"/>
      <c r="H100" s="67"/>
      <c r="I100" s="115"/>
      <c r="J100" s="5" t="s">
        <v>28</v>
      </c>
      <c r="K100" s="7">
        <f ca="1" t="shared" si="0"/>
      </c>
      <c r="L100" s="67"/>
      <c r="M100" s="67"/>
      <c r="N100" s="67"/>
      <c r="O100" s="6"/>
    </row>
    <row r="101" spans="2:15" ht="18.75" customHeight="1">
      <c r="B101" s="68"/>
      <c r="C101" s="102"/>
      <c r="D101" s="68"/>
      <c r="E101" s="81">
        <v>48</v>
      </c>
      <c r="F101" s="113"/>
      <c r="G101" s="113"/>
      <c r="H101" s="67"/>
      <c r="I101" s="115"/>
      <c r="J101" s="5" t="s">
        <v>28</v>
      </c>
      <c r="K101" s="7">
        <f ca="1" t="shared" si="0"/>
      </c>
      <c r="L101" s="67"/>
      <c r="M101" s="67"/>
      <c r="N101" s="67"/>
      <c r="O101" s="6"/>
    </row>
    <row r="102" spans="2:15" ht="18.75" customHeight="1">
      <c r="B102" s="68"/>
      <c r="C102" s="102"/>
      <c r="D102" s="68"/>
      <c r="E102" s="81">
        <v>49</v>
      </c>
      <c r="F102" s="113"/>
      <c r="G102" s="113"/>
      <c r="H102" s="67"/>
      <c r="I102" s="115"/>
      <c r="J102" s="5" t="s">
        <v>28</v>
      </c>
      <c r="K102" s="7">
        <f ca="1" t="shared" si="0"/>
      </c>
      <c r="L102" s="67"/>
      <c r="M102" s="67"/>
      <c r="N102" s="67"/>
      <c r="O102" s="6"/>
    </row>
    <row r="103" spans="2:15" ht="18.75" customHeight="1">
      <c r="B103" s="68"/>
      <c r="C103" s="102"/>
      <c r="D103" s="68"/>
      <c r="E103" s="81">
        <v>50</v>
      </c>
      <c r="F103" s="113"/>
      <c r="G103" s="113"/>
      <c r="H103" s="67"/>
      <c r="I103" s="115"/>
      <c r="J103" s="5" t="s">
        <v>28</v>
      </c>
      <c r="K103" s="7">
        <f ca="1" t="shared" si="0"/>
      </c>
      <c r="L103" s="67"/>
      <c r="M103" s="67"/>
      <c r="N103" s="67"/>
      <c r="O103" s="6"/>
    </row>
    <row r="104" spans="2:15" ht="18.75" customHeight="1">
      <c r="B104" s="68"/>
      <c r="C104" s="102"/>
      <c r="D104" s="68"/>
      <c r="E104" s="81">
        <v>51</v>
      </c>
      <c r="F104" s="113"/>
      <c r="G104" s="113"/>
      <c r="H104" s="67"/>
      <c r="I104" s="115"/>
      <c r="J104" s="5" t="s">
        <v>28</v>
      </c>
      <c r="K104" s="7">
        <f ca="1" t="shared" si="0"/>
      </c>
      <c r="L104" s="67"/>
      <c r="M104" s="67"/>
      <c r="N104" s="67"/>
      <c r="O104" s="6"/>
    </row>
    <row r="105" spans="2:15" ht="18.75" customHeight="1">
      <c r="B105" s="68"/>
      <c r="C105" s="102"/>
      <c r="D105" s="68"/>
      <c r="E105" s="81">
        <v>52</v>
      </c>
      <c r="F105" s="113"/>
      <c r="G105" s="113"/>
      <c r="H105" s="67"/>
      <c r="I105" s="115"/>
      <c r="J105" s="5" t="s">
        <v>28</v>
      </c>
      <c r="K105" s="7">
        <f ca="1" t="shared" si="0"/>
      </c>
      <c r="L105" s="67"/>
      <c r="M105" s="67"/>
      <c r="N105" s="67"/>
      <c r="O105" s="6"/>
    </row>
    <row r="106" spans="2:15" ht="18.75" customHeight="1">
      <c r="B106" s="68"/>
      <c r="C106" s="102"/>
      <c r="D106" s="68"/>
      <c r="E106" s="81">
        <v>53</v>
      </c>
      <c r="F106" s="113"/>
      <c r="G106" s="113"/>
      <c r="H106" s="67"/>
      <c r="I106" s="115"/>
      <c r="J106" s="5" t="s">
        <v>28</v>
      </c>
      <c r="K106" s="7">
        <f ca="1" t="shared" si="0"/>
      </c>
      <c r="L106" s="67"/>
      <c r="M106" s="67"/>
      <c r="N106" s="67"/>
      <c r="O106" s="6"/>
    </row>
    <row r="107" spans="2:15" ht="18.75" customHeight="1">
      <c r="B107" s="68"/>
      <c r="C107" s="102"/>
      <c r="D107" s="68"/>
      <c r="E107" s="81">
        <v>54</v>
      </c>
      <c r="F107" s="113"/>
      <c r="G107" s="113"/>
      <c r="H107" s="67"/>
      <c r="I107" s="115"/>
      <c r="J107" s="5" t="s">
        <v>28</v>
      </c>
      <c r="K107" s="7">
        <f ca="1" t="shared" si="0"/>
      </c>
      <c r="L107" s="67"/>
      <c r="M107" s="67"/>
      <c r="N107" s="67"/>
      <c r="O107" s="6"/>
    </row>
    <row r="108" spans="2:15" ht="18.75" customHeight="1">
      <c r="B108" s="68"/>
      <c r="C108" s="102"/>
      <c r="D108" s="68"/>
      <c r="E108" s="81">
        <v>55</v>
      </c>
      <c r="F108" s="113"/>
      <c r="G108" s="113"/>
      <c r="H108" s="67"/>
      <c r="I108" s="115"/>
      <c r="J108" s="5" t="s">
        <v>28</v>
      </c>
      <c r="K108" s="7">
        <f ca="1" t="shared" si="0"/>
      </c>
      <c r="L108" s="67"/>
      <c r="M108" s="67"/>
      <c r="N108" s="67"/>
      <c r="O108" s="6"/>
    </row>
    <row r="109" spans="2:15" ht="18.75" customHeight="1">
      <c r="B109" s="68"/>
      <c r="C109" s="102"/>
      <c r="D109" s="68"/>
      <c r="E109" s="81">
        <v>56</v>
      </c>
      <c r="F109" s="113"/>
      <c r="G109" s="113"/>
      <c r="H109" s="67"/>
      <c r="I109" s="115"/>
      <c r="J109" s="5" t="s">
        <v>28</v>
      </c>
      <c r="K109" s="7">
        <f ca="1" t="shared" si="0"/>
      </c>
      <c r="L109" s="67"/>
      <c r="M109" s="67"/>
      <c r="N109" s="67"/>
      <c r="O109" s="6"/>
    </row>
    <row r="110" spans="2:15" ht="18.75" customHeight="1">
      <c r="B110" s="68"/>
      <c r="C110" s="102"/>
      <c r="D110" s="68"/>
      <c r="E110" s="81">
        <v>57</v>
      </c>
      <c r="F110" s="113"/>
      <c r="G110" s="113"/>
      <c r="H110" s="67"/>
      <c r="I110" s="115"/>
      <c r="J110" s="5" t="s">
        <v>28</v>
      </c>
      <c r="K110" s="7">
        <f ca="1" t="shared" si="0"/>
      </c>
      <c r="L110" s="67"/>
      <c r="M110" s="67"/>
      <c r="N110" s="67"/>
      <c r="O110" s="6"/>
    </row>
    <row r="111" spans="2:15" ht="18.75" customHeight="1">
      <c r="B111" s="68"/>
      <c r="C111" s="102"/>
      <c r="D111" s="68"/>
      <c r="E111" s="81">
        <v>58</v>
      </c>
      <c r="F111" s="113"/>
      <c r="G111" s="113"/>
      <c r="H111" s="67"/>
      <c r="I111" s="115"/>
      <c r="J111" s="5" t="s">
        <v>28</v>
      </c>
      <c r="K111" s="7">
        <f ca="1" t="shared" si="0"/>
      </c>
      <c r="L111" s="67"/>
      <c r="M111" s="67"/>
      <c r="N111" s="67"/>
      <c r="O111" s="6"/>
    </row>
    <row r="112" spans="2:15" ht="18.75" customHeight="1">
      <c r="B112" s="68"/>
      <c r="C112" s="102"/>
      <c r="D112" s="68"/>
      <c r="E112" s="81">
        <v>59</v>
      </c>
      <c r="F112" s="113"/>
      <c r="G112" s="113"/>
      <c r="H112" s="67"/>
      <c r="I112" s="115"/>
      <c r="J112" s="5" t="s">
        <v>28</v>
      </c>
      <c r="K112" s="7">
        <f ca="1" t="shared" si="0"/>
      </c>
      <c r="L112" s="67"/>
      <c r="M112" s="67"/>
      <c r="N112" s="67"/>
      <c r="O112" s="6"/>
    </row>
    <row r="113" spans="2:15" ht="18.75" customHeight="1">
      <c r="B113" s="68"/>
      <c r="C113" s="102"/>
      <c r="D113" s="68"/>
      <c r="E113" s="81">
        <v>60</v>
      </c>
      <c r="F113" s="113"/>
      <c r="G113" s="113"/>
      <c r="H113" s="67"/>
      <c r="I113" s="115"/>
      <c r="J113" s="5" t="s">
        <v>28</v>
      </c>
      <c r="K113" s="7">
        <f ca="1" t="shared" si="0"/>
      </c>
      <c r="L113" s="67"/>
      <c r="M113" s="67"/>
      <c r="N113" s="67"/>
      <c r="O113" s="6"/>
    </row>
    <row r="114" spans="2:15" ht="18.75" customHeight="1">
      <c r="B114" s="68"/>
      <c r="C114" s="102"/>
      <c r="D114" s="68"/>
      <c r="E114" s="81">
        <v>61</v>
      </c>
      <c r="F114" s="113"/>
      <c r="G114" s="113"/>
      <c r="H114" s="67"/>
      <c r="I114" s="115"/>
      <c r="J114" s="5" t="s">
        <v>28</v>
      </c>
      <c r="K114" s="7">
        <f ca="1" t="shared" si="0"/>
      </c>
      <c r="L114" s="67"/>
      <c r="M114" s="67"/>
      <c r="N114" s="67"/>
      <c r="O114" s="6"/>
    </row>
    <row r="115" spans="2:15" ht="18.75" customHeight="1">
      <c r="B115" s="68"/>
      <c r="C115" s="102"/>
      <c r="D115" s="68"/>
      <c r="E115" s="81">
        <v>62</v>
      </c>
      <c r="F115" s="113"/>
      <c r="G115" s="113"/>
      <c r="H115" s="67"/>
      <c r="I115" s="115"/>
      <c r="J115" s="5" t="s">
        <v>28</v>
      </c>
      <c r="K115" s="7">
        <f ca="1" t="shared" si="0"/>
      </c>
      <c r="L115" s="67"/>
      <c r="M115" s="67"/>
      <c r="N115" s="67"/>
      <c r="O115" s="6"/>
    </row>
    <row r="116" spans="2:15" ht="18.75" customHeight="1">
      <c r="B116" s="68"/>
      <c r="C116" s="102"/>
      <c r="D116" s="68"/>
      <c r="E116" s="81">
        <v>63</v>
      </c>
      <c r="F116" s="113"/>
      <c r="G116" s="113"/>
      <c r="H116" s="67"/>
      <c r="I116" s="115"/>
      <c r="J116" s="5" t="s">
        <v>28</v>
      </c>
      <c r="K116" s="7">
        <f ca="1" t="shared" si="0"/>
      </c>
      <c r="L116" s="67"/>
      <c r="M116" s="67"/>
      <c r="N116" s="67"/>
      <c r="O116" s="6"/>
    </row>
    <row r="117" spans="2:15" ht="18.75" customHeight="1">
      <c r="B117" s="68"/>
      <c r="C117" s="102"/>
      <c r="D117" s="68"/>
      <c r="E117" s="81">
        <v>64</v>
      </c>
      <c r="F117" s="113"/>
      <c r="G117" s="113"/>
      <c r="H117" s="67"/>
      <c r="I117" s="115"/>
      <c r="J117" s="5" t="s">
        <v>28</v>
      </c>
      <c r="K117" s="7">
        <f ca="1" t="shared" si="0"/>
      </c>
      <c r="L117" s="67"/>
      <c r="M117" s="67"/>
      <c r="N117" s="67"/>
      <c r="O117" s="6"/>
    </row>
    <row r="118" spans="2:15" ht="18.75" customHeight="1">
      <c r="B118" s="68"/>
      <c r="C118" s="102"/>
      <c r="D118" s="68"/>
      <c r="E118" s="81">
        <v>65</v>
      </c>
      <c r="F118" s="113"/>
      <c r="G118" s="113"/>
      <c r="H118" s="67"/>
      <c r="I118" s="115"/>
      <c r="J118" s="5" t="s">
        <v>28</v>
      </c>
      <c r="K118" s="7">
        <f ca="1" t="shared" si="0"/>
      </c>
      <c r="L118" s="67"/>
      <c r="M118" s="67"/>
      <c r="N118" s="67"/>
      <c r="O118" s="6"/>
    </row>
    <row r="119" spans="2:15" ht="18.75" customHeight="1">
      <c r="B119" s="68"/>
      <c r="C119" s="102"/>
      <c r="D119" s="68"/>
      <c r="E119" s="81">
        <v>66</v>
      </c>
      <c r="F119" s="113"/>
      <c r="G119" s="113"/>
      <c r="H119" s="67"/>
      <c r="I119" s="115"/>
      <c r="J119" s="5" t="s">
        <v>28</v>
      </c>
      <c r="K119" s="7">
        <f ca="1">_xlfn.IFERROR(DATEDIF($J119,TODAY(),"Y"),"")</f>
      </c>
      <c r="L119" s="67"/>
      <c r="M119" s="67"/>
      <c r="N119" s="67"/>
      <c r="O119" s="6"/>
    </row>
    <row r="120" spans="2:15" ht="18.75" customHeight="1">
      <c r="B120" s="68"/>
      <c r="C120" s="102"/>
      <c r="D120" s="68"/>
      <c r="E120" s="81">
        <v>67</v>
      </c>
      <c r="F120" s="113"/>
      <c r="G120" s="113"/>
      <c r="H120" s="67"/>
      <c r="I120" s="115"/>
      <c r="J120" s="5" t="s">
        <v>28</v>
      </c>
      <c r="K120" s="7">
        <f ca="1">_xlfn.IFERROR(DATEDIF($J120,TODAY(),"Y"),"")</f>
      </c>
      <c r="L120" s="67"/>
      <c r="M120" s="67"/>
      <c r="N120" s="67"/>
      <c r="O120" s="6"/>
    </row>
    <row r="121" spans="2:15" ht="18.75" customHeight="1">
      <c r="B121" s="68"/>
      <c r="C121" s="102"/>
      <c r="D121" s="68"/>
      <c r="E121" s="81">
        <v>68</v>
      </c>
      <c r="F121" s="113"/>
      <c r="G121" s="113"/>
      <c r="H121" s="67"/>
      <c r="I121" s="115"/>
      <c r="J121" s="5" t="s">
        <v>28</v>
      </c>
      <c r="K121" s="7">
        <f ca="1">_xlfn.IFERROR(DATEDIF($J121,TODAY(),"Y"),"")</f>
      </c>
      <c r="L121" s="67"/>
      <c r="M121" s="67"/>
      <c r="N121" s="67"/>
      <c r="O121" s="6"/>
    </row>
    <row r="122" spans="2:15" ht="18.75" customHeight="1">
      <c r="B122" s="68"/>
      <c r="C122" s="102"/>
      <c r="D122" s="68"/>
      <c r="E122" s="81">
        <v>69</v>
      </c>
      <c r="F122" s="113"/>
      <c r="G122" s="113"/>
      <c r="H122" s="67"/>
      <c r="I122" s="115"/>
      <c r="J122" s="5" t="s">
        <v>28</v>
      </c>
      <c r="K122" s="7">
        <f ca="1">_xlfn.IFERROR(DATEDIF($J122,TODAY(),"Y"),"")</f>
      </c>
      <c r="L122" s="67"/>
      <c r="M122" s="67"/>
      <c r="N122" s="67"/>
      <c r="O122" s="6"/>
    </row>
    <row r="123" spans="2:15" ht="18.75" customHeight="1">
      <c r="B123" s="68"/>
      <c r="C123" s="102"/>
      <c r="D123" s="68"/>
      <c r="E123" s="81">
        <v>70</v>
      </c>
      <c r="F123" s="113"/>
      <c r="G123" s="113"/>
      <c r="H123" s="67"/>
      <c r="I123" s="115"/>
      <c r="J123" s="5" t="s">
        <v>28</v>
      </c>
      <c r="K123" s="7">
        <f ca="1">_xlfn.IFERROR(DATEDIF($J123,TODAY(),"Y"),"")</f>
      </c>
      <c r="L123" s="67"/>
      <c r="M123" s="67"/>
      <c r="N123" s="67"/>
      <c r="O123" s="6"/>
    </row>
    <row r="124" spans="6:9" ht="18.75" customHeight="1">
      <c r="F124" s="82"/>
      <c r="G124" s="82"/>
      <c r="H124" s="82"/>
      <c r="I124" s="82"/>
    </row>
    <row r="125" spans="5:8" ht="18.75" customHeight="1">
      <c r="E125" s="96"/>
      <c r="F125" s="82"/>
      <c r="G125" s="82"/>
      <c r="H125" s="82"/>
    </row>
    <row r="126" spans="5:6" ht="18.75" customHeight="1">
      <c r="E126" s="96"/>
      <c r="F126" s="82"/>
    </row>
  </sheetData>
  <sheetProtection password="852D" sheet="1" objects="1" scenarios="1"/>
  <mergeCells count="13">
    <mergeCell ref="E1:G1"/>
    <mergeCell ref="E2:G2"/>
    <mergeCell ref="E3:G3"/>
    <mergeCell ref="E4:G4"/>
    <mergeCell ref="E5:G5"/>
    <mergeCell ref="F9:G9"/>
    <mergeCell ref="O13:Q13"/>
    <mergeCell ref="J9:N9"/>
    <mergeCell ref="F10:G10"/>
    <mergeCell ref="H10:I10"/>
    <mergeCell ref="F11:G11"/>
    <mergeCell ref="H11:I11"/>
    <mergeCell ref="I13:K13"/>
  </mergeCells>
  <dataValidations count="6">
    <dataValidation type="whole" allowBlank="1" showInputMessage="1" showErrorMessage="1" promptTitle="番号入力" prompt="申込書（チーム役員）に転記する欄の番号（1から9）を入力" errorTitle="番号入力エラー" error="申込書（メンバー表）のチーム役員（スタッフ）一覧に転記する欄の番号（2から9）を入力してください。&#10;また、重複しないよう入力してください。" imeMode="off" sqref="B17:B45">
      <formula1>2</formula1>
      <formula2>9</formula2>
    </dataValidation>
    <dataValidation type="whole" allowBlank="1" showInputMessage="1" showErrorMessage="1" errorTitle="番号入力エラー" error="申込書（メンバー表）の左に記載の番号を入力してください。&#10;また、重複しないよう入力してください。" imeMode="off" sqref="B16 D16">
      <formula1>1</formula1>
      <formula2>9</formula2>
    </dataValidation>
    <dataValidation type="whole" allowBlank="1" showInputMessage="1" showErrorMessage="1" promptTitle="番号入力" prompt="申込書の選手一覧に転記する行の番号（1から70）を入力" errorTitle="番号入力エラー" error="申込書（メンバー表）の選手一覧に転記する行の番号（1から70）を入力してください。&#10;また、重複しないよう入力してください。" imeMode="off" sqref="B54:B123">
      <formula1>1</formula1>
      <formula2>70</formula2>
    </dataValidation>
    <dataValidation type="list" allowBlank="1" showInputMessage="1" showErrorMessage="1" promptTitle="申込大会名称" prompt="表示さリストから選択" errorTitle="選択エラー" error="表示されるリストから選択してください。" sqref="J9:N9">
      <formula1>$J$1:$J$3</formula1>
    </dataValidation>
    <dataValidation type="list" allowBlank="1" showInputMessage="1" showErrorMessage="1" sqref="G54:G123">
      <formula1>"GK,DF,MF,FW"</formula1>
    </dataValidation>
    <dataValidation type="list" allowBlank="1" showInputMessage="1" showErrorMessage="1" errorTitle="番号入力エラー" error="申込書（メンバー表）の左に記載の番号を入力してください。&#10;また、重複しないよう入力してください。" imeMode="off" sqref="D54:D123">
      <formula1>"○"</formula1>
    </dataValidation>
  </dataValidations>
  <printOptions/>
  <pageMargins left="0.5905511811023623" right="0.1968503937007874" top="0.5905511811023623" bottom="0.5905511811023623" header="0.5118110236220472" footer="0.31496062992125984"/>
  <pageSetup fitToHeight="0" fitToWidth="1" horizontalDpi="1200" verticalDpi="1200" orientation="portrait" paperSize="9" scale="53"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B1:Q126"/>
  <sheetViews>
    <sheetView showGridLines="0" zoomScalePageLayoutView="0" workbookViewId="0" topLeftCell="A6">
      <selection activeCell="J9" sqref="J9:N9"/>
    </sheetView>
  </sheetViews>
  <sheetFormatPr defaultColWidth="12.50390625" defaultRowHeight="18.75" customHeight="1"/>
  <cols>
    <col min="1" max="1" width="1.25" style="79" customWidth="1"/>
    <col min="2" max="2" width="11.625" style="79" customWidth="1"/>
    <col min="3" max="3" width="1.625" style="79" customWidth="1"/>
    <col min="4" max="4" width="4.625" style="79" customWidth="1"/>
    <col min="5" max="16384" width="12.50390625" style="79" customWidth="1"/>
  </cols>
  <sheetData>
    <row r="1" spans="2:10" ht="18.75" customHeight="1" hidden="1">
      <c r="B1" s="69" t="s">
        <v>77</v>
      </c>
      <c r="E1" s="130">
        <v>29</v>
      </c>
      <c r="F1" s="130"/>
      <c r="G1" s="130"/>
      <c r="I1" s="69" t="str">
        <f ca="1">(YEAR(TODAY()))&amp;"石川県フットボールリーグ"&amp;","&amp;"第"&amp;(YEAR(TODAY())-1988)-5&amp;"回全国クラブチームサッカー選手権石川県大会"&amp;","&amp;"第"&amp;(YEAR(TODAY())-1988)+24&amp;"回全国社会人サッカー選手権石川県大会"</f>
        <v>2018石川県フットボールリーグ,第25回全国クラブチームサッカー選手権石川県大会,第54回全国社会人サッカー選手権石川県大会</v>
      </c>
      <c r="J1" s="79" t="str">
        <f ca="1">(YEAR(TODAY()))&amp;"石川県フットボールリーグ"</f>
        <v>2018石川県フットボールリーグ</v>
      </c>
    </row>
    <row r="2" spans="2:10" ht="18.75" customHeight="1" hidden="1">
      <c r="B2" s="69" t="s">
        <v>78</v>
      </c>
      <c r="E2" s="131"/>
      <c r="F2" s="131"/>
      <c r="G2" s="131"/>
      <c r="J2" s="79" t="str">
        <f ca="1">"第"&amp;(YEAR(TODAY())-1988)-5&amp;"回全国クラブチームサッカー選手権"&amp;"
"&amp;"石川県大会"</f>
        <v>第25回全国クラブチームサッカー選手権
石川県大会</v>
      </c>
    </row>
    <row r="3" spans="2:10" ht="18.75" customHeight="1" hidden="1">
      <c r="B3" s="69" t="s">
        <v>79</v>
      </c>
      <c r="E3" s="132"/>
      <c r="F3" s="132"/>
      <c r="G3" s="132"/>
      <c r="J3" s="79" t="str">
        <f ca="1">"第"&amp;(YEAR(TODAY())-1988)+24&amp;"回全国社会人サッカー選手権"&amp;"
"&amp;"石川県大会"</f>
        <v>第54回全国社会人サッカー選手権
石川県大会</v>
      </c>
    </row>
    <row r="4" spans="2:10" ht="18.75" customHeight="1" hidden="1">
      <c r="B4" s="69" t="s">
        <v>80</v>
      </c>
      <c r="E4" s="133"/>
      <c r="F4" s="133"/>
      <c r="G4" s="133"/>
      <c r="H4" s="79" t="s">
        <v>81</v>
      </c>
      <c r="J4" s="79" t="s">
        <v>335</v>
      </c>
    </row>
    <row r="5" spans="2:7" ht="18.75" customHeight="1" hidden="1">
      <c r="B5" s="69" t="s">
        <v>82</v>
      </c>
      <c r="E5" s="132"/>
      <c r="F5" s="132"/>
      <c r="G5" s="132"/>
    </row>
    <row r="6" ht="18.75" customHeight="1">
      <c r="B6" s="79" t="s">
        <v>34</v>
      </c>
    </row>
    <row r="7" spans="5:6" s="80" customFormat="1" ht="18.75" customHeight="1">
      <c r="E7" s="81" t="s">
        <v>39</v>
      </c>
      <c r="F7" s="2"/>
    </row>
    <row r="8" spans="5:6" s="80" customFormat="1" ht="18.75" customHeight="1">
      <c r="E8" s="81" t="s">
        <v>52</v>
      </c>
      <c r="F8" s="66"/>
    </row>
    <row r="9" spans="5:14" s="80" customFormat="1" ht="18.75" customHeight="1">
      <c r="E9" s="81" t="s">
        <v>2</v>
      </c>
      <c r="F9" s="134"/>
      <c r="G9" s="135"/>
      <c r="I9" s="93" t="s">
        <v>138</v>
      </c>
      <c r="J9" s="121"/>
      <c r="K9" s="122"/>
      <c r="L9" s="122"/>
      <c r="M9" s="122"/>
      <c r="N9" s="123"/>
    </row>
    <row r="10" spans="2:9" s="80" customFormat="1" ht="18.75" customHeight="1">
      <c r="B10" s="82"/>
      <c r="E10" s="83"/>
      <c r="F10" s="124" t="s">
        <v>40</v>
      </c>
      <c r="G10" s="124"/>
      <c r="H10" s="124" t="s">
        <v>41</v>
      </c>
      <c r="I10" s="124"/>
    </row>
    <row r="11" spans="5:9" s="80" customFormat="1" ht="18.75" customHeight="1">
      <c r="E11" s="81" t="s">
        <v>42</v>
      </c>
      <c r="F11" s="125"/>
      <c r="G11" s="126"/>
      <c r="H11" s="125"/>
      <c r="I11" s="126"/>
    </row>
    <row r="12" spans="5:15" s="84" customFormat="1" ht="18.75" customHeight="1">
      <c r="E12" s="85"/>
      <c r="F12" s="86" t="s">
        <v>40</v>
      </c>
      <c r="G12" s="87" t="s">
        <v>41</v>
      </c>
      <c r="H12" s="87" t="s">
        <v>54</v>
      </c>
      <c r="I12" s="87" t="s">
        <v>31</v>
      </c>
      <c r="L12" s="87" t="s">
        <v>55</v>
      </c>
      <c r="M12" s="87" t="s">
        <v>21</v>
      </c>
      <c r="N12" s="87" t="s">
        <v>56</v>
      </c>
      <c r="O12" s="116" t="s">
        <v>313</v>
      </c>
    </row>
    <row r="13" spans="5:17" s="80" customFormat="1" ht="18.75" customHeight="1">
      <c r="E13" s="81" t="s">
        <v>53</v>
      </c>
      <c r="F13" s="1"/>
      <c r="G13" s="1"/>
      <c r="H13" s="60"/>
      <c r="I13" s="127"/>
      <c r="J13" s="128"/>
      <c r="K13" s="129"/>
      <c r="L13" s="60"/>
      <c r="M13" s="60"/>
      <c r="N13" s="60"/>
      <c r="O13" s="118"/>
      <c r="P13" s="119"/>
      <c r="Q13" s="120"/>
    </row>
    <row r="14" spans="2:14" ht="18.75" customHeight="1">
      <c r="B14" s="69" t="s">
        <v>105</v>
      </c>
      <c r="K14" s="88"/>
      <c r="L14" s="69"/>
      <c r="M14" s="89"/>
      <c r="N14" s="90"/>
    </row>
    <row r="15" spans="2:15" s="80" customFormat="1" ht="18.75" customHeight="1">
      <c r="B15" s="106" t="s">
        <v>140</v>
      </c>
      <c r="C15" s="103"/>
      <c r="D15" s="79"/>
      <c r="E15" s="91" t="s">
        <v>128</v>
      </c>
      <c r="F15" s="92" t="s">
        <v>25</v>
      </c>
      <c r="G15" s="92" t="s">
        <v>40</v>
      </c>
      <c r="H15" s="92" t="s">
        <v>41</v>
      </c>
      <c r="I15" s="91" t="s">
        <v>91</v>
      </c>
      <c r="J15" s="91" t="s">
        <v>103</v>
      </c>
      <c r="K15" s="91" t="s">
        <v>127</v>
      </c>
      <c r="L15" s="92" t="s">
        <v>40</v>
      </c>
      <c r="M15" s="92" t="s">
        <v>41</v>
      </c>
      <c r="N15" s="91" t="s">
        <v>91</v>
      </c>
      <c r="O15" s="91" t="s">
        <v>103</v>
      </c>
    </row>
    <row r="16" spans="2:15" s="80" customFormat="1" ht="18.75" customHeight="1">
      <c r="B16" s="105">
        <v>1</v>
      </c>
      <c r="C16" s="85"/>
      <c r="D16" s="98"/>
      <c r="E16" s="81" t="s">
        <v>43</v>
      </c>
      <c r="F16" s="7" t="s">
        <v>27</v>
      </c>
      <c r="G16" s="1"/>
      <c r="H16" s="1"/>
      <c r="I16" s="60"/>
      <c r="J16" s="1"/>
      <c r="K16" s="93">
        <v>1</v>
      </c>
      <c r="L16" s="1"/>
      <c r="M16" s="1"/>
      <c r="N16" s="60"/>
      <c r="O16" s="1"/>
    </row>
    <row r="17" spans="2:15" s="80" customFormat="1" ht="18.75" customHeight="1">
      <c r="B17" s="68"/>
      <c r="C17" s="104"/>
      <c r="D17" s="99"/>
      <c r="E17" s="93">
        <v>2</v>
      </c>
      <c r="F17" s="1"/>
      <c r="G17" s="1"/>
      <c r="H17" s="1"/>
      <c r="I17" s="60"/>
      <c r="J17" s="1"/>
      <c r="K17" s="93">
        <v>2</v>
      </c>
      <c r="L17" s="1"/>
      <c r="M17" s="1"/>
      <c r="N17" s="60"/>
      <c r="O17" s="1"/>
    </row>
    <row r="18" spans="2:15" s="80" customFormat="1" ht="18.75" customHeight="1">
      <c r="B18" s="68"/>
      <c r="C18" s="104"/>
      <c r="D18" s="99"/>
      <c r="E18" s="81">
        <v>3</v>
      </c>
      <c r="F18" s="1"/>
      <c r="G18" s="1"/>
      <c r="H18" s="1"/>
      <c r="I18" s="60"/>
      <c r="J18" s="1"/>
      <c r="K18" s="93">
        <v>3</v>
      </c>
      <c r="L18" s="1"/>
      <c r="M18" s="1"/>
      <c r="N18" s="60"/>
      <c r="O18" s="1"/>
    </row>
    <row r="19" spans="2:15" s="80" customFormat="1" ht="18.75" customHeight="1">
      <c r="B19" s="68"/>
      <c r="C19" s="104"/>
      <c r="D19" s="99"/>
      <c r="E19" s="81">
        <v>4</v>
      </c>
      <c r="F19" s="1"/>
      <c r="G19" s="1"/>
      <c r="H19" s="1"/>
      <c r="I19" s="60"/>
      <c r="J19" s="1"/>
      <c r="K19" s="93">
        <v>4</v>
      </c>
      <c r="L19" s="1"/>
      <c r="M19" s="1"/>
      <c r="N19" s="60"/>
      <c r="O19" s="1"/>
    </row>
    <row r="20" spans="2:15" s="80" customFormat="1" ht="18.75" customHeight="1">
      <c r="B20" s="68"/>
      <c r="C20" s="104"/>
      <c r="D20" s="99"/>
      <c r="E20" s="81">
        <v>5</v>
      </c>
      <c r="F20" s="1"/>
      <c r="G20" s="1"/>
      <c r="H20" s="1"/>
      <c r="I20" s="60"/>
      <c r="J20" s="1"/>
      <c r="K20" s="93">
        <v>5</v>
      </c>
      <c r="L20" s="1"/>
      <c r="M20" s="1"/>
      <c r="N20" s="60"/>
      <c r="O20" s="1"/>
    </row>
    <row r="21" spans="2:15" s="80" customFormat="1" ht="18.75" customHeight="1">
      <c r="B21" s="68"/>
      <c r="C21" s="104"/>
      <c r="D21" s="99"/>
      <c r="E21" s="81">
        <v>6</v>
      </c>
      <c r="F21" s="1"/>
      <c r="G21" s="1"/>
      <c r="H21" s="1"/>
      <c r="I21" s="60"/>
      <c r="J21" s="1"/>
      <c r="K21" s="93">
        <v>6</v>
      </c>
      <c r="L21" s="1"/>
      <c r="M21" s="1"/>
      <c r="N21" s="60"/>
      <c r="O21" s="1"/>
    </row>
    <row r="22" spans="2:15" s="80" customFormat="1" ht="18.75" customHeight="1">
      <c r="B22" s="68"/>
      <c r="C22" s="104"/>
      <c r="D22" s="99"/>
      <c r="E22" s="81">
        <v>7</v>
      </c>
      <c r="F22" s="1"/>
      <c r="G22" s="1"/>
      <c r="H22" s="1"/>
      <c r="I22" s="60"/>
      <c r="J22" s="1"/>
      <c r="K22" s="93">
        <v>7</v>
      </c>
      <c r="L22" s="1"/>
      <c r="M22" s="1"/>
      <c r="N22" s="60"/>
      <c r="O22" s="1"/>
    </row>
    <row r="23" spans="2:15" s="80" customFormat="1" ht="18.75" customHeight="1">
      <c r="B23" s="68"/>
      <c r="C23" s="104"/>
      <c r="D23" s="99"/>
      <c r="E23" s="81">
        <v>8</v>
      </c>
      <c r="F23" s="1"/>
      <c r="G23" s="1"/>
      <c r="H23" s="1"/>
      <c r="I23" s="60"/>
      <c r="J23" s="1"/>
      <c r="K23" s="93">
        <v>8</v>
      </c>
      <c r="L23" s="1"/>
      <c r="M23" s="1"/>
      <c r="N23" s="60"/>
      <c r="O23" s="1"/>
    </row>
    <row r="24" spans="2:15" s="80" customFormat="1" ht="18.75" customHeight="1">
      <c r="B24" s="68"/>
      <c r="C24" s="104"/>
      <c r="D24" s="99"/>
      <c r="E24" s="81">
        <v>9</v>
      </c>
      <c r="F24" s="1"/>
      <c r="G24" s="1"/>
      <c r="H24" s="1"/>
      <c r="I24" s="60"/>
      <c r="J24" s="1"/>
      <c r="K24" s="93">
        <v>9</v>
      </c>
      <c r="L24" s="1"/>
      <c r="M24" s="1"/>
      <c r="N24" s="60"/>
      <c r="O24" s="1"/>
    </row>
    <row r="25" spans="2:15" s="80" customFormat="1" ht="18.75" customHeight="1">
      <c r="B25" s="68"/>
      <c r="C25" s="104"/>
      <c r="D25" s="99"/>
      <c r="E25" s="81">
        <v>10</v>
      </c>
      <c r="F25" s="1"/>
      <c r="G25" s="1"/>
      <c r="H25" s="1"/>
      <c r="I25" s="60"/>
      <c r="J25" s="1"/>
      <c r="K25" s="93">
        <v>10</v>
      </c>
      <c r="L25" s="1"/>
      <c r="M25" s="1"/>
      <c r="N25" s="60"/>
      <c r="O25" s="1"/>
    </row>
    <row r="26" spans="2:15" s="80" customFormat="1" ht="18.75" customHeight="1">
      <c r="B26" s="68"/>
      <c r="C26" s="104"/>
      <c r="D26" s="99"/>
      <c r="E26" s="81">
        <v>11</v>
      </c>
      <c r="F26" s="1"/>
      <c r="G26" s="1"/>
      <c r="H26" s="1"/>
      <c r="I26" s="60"/>
      <c r="J26" s="1"/>
      <c r="K26" s="93">
        <v>11</v>
      </c>
      <c r="L26" s="1"/>
      <c r="M26" s="1"/>
      <c r="N26" s="60"/>
      <c r="O26" s="1"/>
    </row>
    <row r="27" spans="2:15" s="80" customFormat="1" ht="18.75" customHeight="1">
      <c r="B27" s="68"/>
      <c r="C27" s="104"/>
      <c r="D27" s="99"/>
      <c r="E27" s="81">
        <v>12</v>
      </c>
      <c r="F27" s="1"/>
      <c r="G27" s="1"/>
      <c r="H27" s="1"/>
      <c r="I27" s="60"/>
      <c r="J27" s="1"/>
      <c r="K27" s="93">
        <v>12</v>
      </c>
      <c r="L27" s="1"/>
      <c r="M27" s="1"/>
      <c r="N27" s="60"/>
      <c r="O27" s="1"/>
    </row>
    <row r="28" spans="2:15" s="80" customFormat="1" ht="18.75" customHeight="1">
      <c r="B28" s="68"/>
      <c r="C28" s="104"/>
      <c r="D28" s="99"/>
      <c r="E28" s="81">
        <v>13</v>
      </c>
      <c r="F28" s="1"/>
      <c r="G28" s="1"/>
      <c r="H28" s="1"/>
      <c r="I28" s="60"/>
      <c r="J28" s="1"/>
      <c r="K28" s="93">
        <v>13</v>
      </c>
      <c r="L28" s="1"/>
      <c r="M28" s="1"/>
      <c r="N28" s="60"/>
      <c r="O28" s="1"/>
    </row>
    <row r="29" spans="2:15" s="80" customFormat="1" ht="18.75" customHeight="1">
      <c r="B29" s="68"/>
      <c r="C29" s="104"/>
      <c r="D29" s="99"/>
      <c r="E29" s="81">
        <v>14</v>
      </c>
      <c r="F29" s="1"/>
      <c r="G29" s="1"/>
      <c r="H29" s="1"/>
      <c r="I29" s="60"/>
      <c r="J29" s="1"/>
      <c r="K29" s="93">
        <v>14</v>
      </c>
      <c r="L29" s="1"/>
      <c r="M29" s="1"/>
      <c r="N29" s="60"/>
      <c r="O29" s="1"/>
    </row>
    <row r="30" spans="2:15" s="80" customFormat="1" ht="18.75" customHeight="1">
      <c r="B30" s="68"/>
      <c r="C30" s="104"/>
      <c r="D30" s="99"/>
      <c r="E30" s="81">
        <v>15</v>
      </c>
      <c r="F30" s="1"/>
      <c r="G30" s="1"/>
      <c r="H30" s="1"/>
      <c r="I30" s="60"/>
      <c r="J30" s="1"/>
      <c r="K30" s="93">
        <v>15</v>
      </c>
      <c r="L30" s="1"/>
      <c r="M30" s="1"/>
      <c r="N30" s="60"/>
      <c r="O30" s="1"/>
    </row>
    <row r="31" spans="2:15" s="80" customFormat="1" ht="18.75" customHeight="1">
      <c r="B31" s="68"/>
      <c r="C31" s="104"/>
      <c r="D31" s="99"/>
      <c r="E31" s="93" t="s">
        <v>44</v>
      </c>
      <c r="F31" s="1"/>
      <c r="G31" s="1"/>
      <c r="H31" s="1"/>
      <c r="I31" s="60"/>
      <c r="J31" s="1"/>
      <c r="N31" s="60"/>
      <c r="O31" s="1"/>
    </row>
    <row r="32" spans="2:15" s="80" customFormat="1" ht="18.75" customHeight="1">
      <c r="B32" s="68"/>
      <c r="C32" s="104"/>
      <c r="D32" s="99"/>
      <c r="E32" s="93" t="s">
        <v>129</v>
      </c>
      <c r="F32" s="1"/>
      <c r="G32" s="1"/>
      <c r="H32" s="1"/>
      <c r="I32" s="60"/>
      <c r="J32" s="1"/>
      <c r="N32" s="60"/>
      <c r="O32" s="1"/>
    </row>
    <row r="33" spans="2:15" s="80" customFormat="1" ht="18.75" customHeight="1">
      <c r="B33" s="68"/>
      <c r="C33" s="104"/>
      <c r="D33" s="99"/>
      <c r="E33" s="93" t="s">
        <v>92</v>
      </c>
      <c r="F33" s="1"/>
      <c r="G33" s="1"/>
      <c r="H33" s="1"/>
      <c r="I33" s="60"/>
      <c r="J33" s="1"/>
      <c r="N33" s="60"/>
      <c r="O33" s="1"/>
    </row>
    <row r="34" spans="2:15" s="80" customFormat="1" ht="18.75" customHeight="1">
      <c r="B34" s="68"/>
      <c r="C34" s="104"/>
      <c r="D34" s="99"/>
      <c r="E34" s="93" t="s">
        <v>93</v>
      </c>
      <c r="F34" s="1"/>
      <c r="G34" s="1"/>
      <c r="H34" s="1"/>
      <c r="I34" s="60"/>
      <c r="J34" s="1"/>
      <c r="N34" s="60"/>
      <c r="O34" s="1"/>
    </row>
    <row r="35" spans="2:15" s="80" customFormat="1" ht="18.75" customHeight="1">
      <c r="B35" s="68"/>
      <c r="C35" s="104"/>
      <c r="D35" s="99"/>
      <c r="E35" s="93" t="s">
        <v>94</v>
      </c>
      <c r="F35" s="1"/>
      <c r="G35" s="1"/>
      <c r="H35" s="1"/>
      <c r="I35" s="60"/>
      <c r="J35" s="1"/>
      <c r="N35" s="60"/>
      <c r="O35" s="1"/>
    </row>
    <row r="36" spans="2:15" s="80" customFormat="1" ht="18.75" customHeight="1">
      <c r="B36" s="68"/>
      <c r="C36" s="104"/>
      <c r="D36" s="99"/>
      <c r="E36" s="93" t="s">
        <v>95</v>
      </c>
      <c r="F36" s="1"/>
      <c r="G36" s="1"/>
      <c r="H36" s="1"/>
      <c r="I36" s="60"/>
      <c r="J36" s="1"/>
      <c r="N36" s="60"/>
      <c r="O36" s="1"/>
    </row>
    <row r="37" spans="2:15" s="80" customFormat="1" ht="18.75" customHeight="1">
      <c r="B37" s="68"/>
      <c r="C37" s="104"/>
      <c r="D37" s="99"/>
      <c r="E37" s="93" t="s">
        <v>96</v>
      </c>
      <c r="F37" s="1"/>
      <c r="G37" s="1"/>
      <c r="H37" s="1"/>
      <c r="I37" s="60"/>
      <c r="J37" s="1"/>
      <c r="N37" s="60"/>
      <c r="O37" s="1"/>
    </row>
    <row r="38" spans="2:15" s="80" customFormat="1" ht="18.75" customHeight="1">
      <c r="B38" s="68"/>
      <c r="C38" s="104"/>
      <c r="D38" s="99"/>
      <c r="E38" s="93" t="s">
        <v>97</v>
      </c>
      <c r="F38" s="1"/>
      <c r="G38" s="1"/>
      <c r="H38" s="1"/>
      <c r="I38" s="60"/>
      <c r="J38" s="1"/>
      <c r="N38" s="60"/>
      <c r="O38" s="1"/>
    </row>
    <row r="39" spans="2:15" s="80" customFormat="1" ht="18.75" customHeight="1">
      <c r="B39" s="68"/>
      <c r="C39" s="104"/>
      <c r="D39" s="99"/>
      <c r="E39" s="93" t="s">
        <v>98</v>
      </c>
      <c r="F39" s="1"/>
      <c r="G39" s="1"/>
      <c r="H39" s="1"/>
      <c r="I39" s="60"/>
      <c r="J39" s="1"/>
      <c r="N39" s="60"/>
      <c r="O39" s="1"/>
    </row>
    <row r="40" spans="2:15" s="80" customFormat="1" ht="18.75" customHeight="1">
      <c r="B40" s="68"/>
      <c r="C40" s="104"/>
      <c r="D40" s="99"/>
      <c r="E40" s="93" t="s">
        <v>99</v>
      </c>
      <c r="F40" s="1"/>
      <c r="G40" s="1"/>
      <c r="H40" s="1"/>
      <c r="I40" s="60"/>
      <c r="J40" s="1"/>
      <c r="N40" s="60"/>
      <c r="O40" s="1"/>
    </row>
    <row r="41" spans="2:15" s="80" customFormat="1" ht="18.75" customHeight="1">
      <c r="B41" s="68"/>
      <c r="C41" s="104"/>
      <c r="D41" s="99"/>
      <c r="E41" s="93" t="s">
        <v>102</v>
      </c>
      <c r="F41" s="1"/>
      <c r="G41" s="1"/>
      <c r="H41" s="1"/>
      <c r="I41" s="60"/>
      <c r="J41" s="1"/>
      <c r="N41" s="60"/>
      <c r="O41" s="1"/>
    </row>
    <row r="42" spans="2:15" s="80" customFormat="1" ht="18.75" customHeight="1">
      <c r="B42" s="68"/>
      <c r="C42" s="104"/>
      <c r="D42" s="99"/>
      <c r="E42" s="93" t="s">
        <v>124</v>
      </c>
      <c r="F42" s="1"/>
      <c r="G42" s="1"/>
      <c r="H42" s="1"/>
      <c r="I42" s="60"/>
      <c r="J42" s="1"/>
      <c r="N42" s="60"/>
      <c r="O42" s="1"/>
    </row>
    <row r="43" spans="2:15" s="80" customFormat="1" ht="18.75" customHeight="1">
      <c r="B43" s="68"/>
      <c r="C43" s="104"/>
      <c r="D43" s="99"/>
      <c r="E43" s="93" t="s">
        <v>125</v>
      </c>
      <c r="F43" s="1"/>
      <c r="G43" s="1"/>
      <c r="H43" s="1"/>
      <c r="I43" s="60"/>
      <c r="J43" s="1"/>
      <c r="N43" s="60"/>
      <c r="O43" s="1"/>
    </row>
    <row r="44" spans="2:15" s="80" customFormat="1" ht="18.75" customHeight="1">
      <c r="B44" s="68"/>
      <c r="C44" s="104"/>
      <c r="D44" s="99"/>
      <c r="E44" s="93" t="s">
        <v>126</v>
      </c>
      <c r="F44" s="1"/>
      <c r="G44" s="1"/>
      <c r="H44" s="1"/>
      <c r="I44" s="60"/>
      <c r="J44" s="1"/>
      <c r="N44" s="60"/>
      <c r="O44" s="1"/>
    </row>
    <row r="45" spans="2:15" s="80" customFormat="1" ht="18.75" customHeight="1">
      <c r="B45" s="68"/>
      <c r="C45" s="104"/>
      <c r="D45" s="99"/>
      <c r="E45" s="93" t="s">
        <v>130</v>
      </c>
      <c r="F45" s="1"/>
      <c r="G45" s="1"/>
      <c r="H45" s="1"/>
      <c r="I45" s="60"/>
      <c r="J45" s="1"/>
      <c r="N45" s="60"/>
      <c r="O45" s="1"/>
    </row>
    <row r="46" s="80" customFormat="1" ht="18.75" customHeight="1">
      <c r="E46" s="94" t="s">
        <v>51</v>
      </c>
    </row>
    <row r="47" spans="5:8" s="80" customFormat="1" ht="18.75" customHeight="1">
      <c r="E47" s="81"/>
      <c r="F47" s="93" t="s">
        <v>45</v>
      </c>
      <c r="G47" s="93" t="s">
        <v>46</v>
      </c>
      <c r="H47" s="93" t="s">
        <v>113</v>
      </c>
    </row>
    <row r="48" spans="5:8" s="80" customFormat="1" ht="18.75" customHeight="1">
      <c r="E48" s="93" t="s">
        <v>47</v>
      </c>
      <c r="F48" s="1"/>
      <c r="G48" s="1"/>
      <c r="H48" s="1"/>
    </row>
    <row r="49" spans="5:8" s="80" customFormat="1" ht="18.75" customHeight="1">
      <c r="E49" s="93" t="s">
        <v>48</v>
      </c>
      <c r="F49" s="1"/>
      <c r="G49" s="1"/>
      <c r="H49" s="1"/>
    </row>
    <row r="50" spans="5:8" s="80" customFormat="1" ht="18.75" customHeight="1">
      <c r="E50" s="93" t="s">
        <v>49</v>
      </c>
      <c r="F50" s="1"/>
      <c r="G50" s="1"/>
      <c r="H50" s="1"/>
    </row>
    <row r="51" spans="5:8" s="80" customFormat="1" ht="18.75" customHeight="1">
      <c r="E51" s="93" t="s">
        <v>50</v>
      </c>
      <c r="F51" s="1"/>
      <c r="G51" s="1"/>
      <c r="H51" s="1"/>
    </row>
    <row r="52" spans="2:14" ht="18.75" customHeight="1">
      <c r="B52" s="79" t="s">
        <v>35</v>
      </c>
      <c r="D52" s="69" t="s">
        <v>137</v>
      </c>
      <c r="F52" s="91"/>
      <c r="K52" s="88"/>
      <c r="L52" s="69"/>
      <c r="M52" s="89"/>
      <c r="N52" s="90"/>
    </row>
    <row r="53" spans="2:15" ht="18.75" customHeight="1">
      <c r="B53" s="106" t="s">
        <v>140</v>
      </c>
      <c r="C53" s="103"/>
      <c r="D53" s="97" t="s">
        <v>135</v>
      </c>
      <c r="E53" s="81" t="s">
        <v>36</v>
      </c>
      <c r="F53" s="81" t="s">
        <v>37</v>
      </c>
      <c r="G53" s="93" t="s">
        <v>141</v>
      </c>
      <c r="H53" s="81" t="s">
        <v>30</v>
      </c>
      <c r="I53" s="81" t="s">
        <v>38</v>
      </c>
      <c r="J53" s="7" t="s">
        <v>33</v>
      </c>
      <c r="K53" s="95" t="s">
        <v>19</v>
      </c>
      <c r="L53" s="95" t="s">
        <v>57</v>
      </c>
      <c r="M53" s="7" t="s">
        <v>58</v>
      </c>
      <c r="N53" s="7" t="s">
        <v>18</v>
      </c>
      <c r="O53" s="7" t="s">
        <v>24</v>
      </c>
    </row>
    <row r="54" spans="2:15" ht="18.75" customHeight="1">
      <c r="B54" s="68"/>
      <c r="C54" s="102"/>
      <c r="D54" s="68"/>
      <c r="E54" s="81">
        <v>1</v>
      </c>
      <c r="F54" s="3"/>
      <c r="G54" s="2"/>
      <c r="H54" s="1"/>
      <c r="I54" s="4"/>
      <c r="J54" s="5" t="s">
        <v>28</v>
      </c>
      <c r="K54" s="7">
        <f ca="1">_xlfn.IFERROR(DATEDIF($J54,TODAY(),"Y"),"")</f>
      </c>
      <c r="L54" s="6"/>
      <c r="M54" s="6"/>
      <c r="N54" s="60"/>
      <c r="O54" s="1"/>
    </row>
    <row r="55" spans="2:15" ht="18.75" customHeight="1">
      <c r="B55" s="68"/>
      <c r="C55" s="102"/>
      <c r="D55" s="68"/>
      <c r="E55" s="81">
        <v>2</v>
      </c>
      <c r="F55" s="3"/>
      <c r="G55" s="2"/>
      <c r="H55" s="1"/>
      <c r="I55" s="4"/>
      <c r="J55" s="59" t="s">
        <v>28</v>
      </c>
      <c r="K55" s="7">
        <f aca="true" ca="1" t="shared" si="0" ref="K55:K118">_xlfn.IFERROR(DATEDIF($J55,TODAY(),"Y"),"")</f>
      </c>
      <c r="L55" s="6"/>
      <c r="M55" s="6"/>
      <c r="N55" s="60"/>
      <c r="O55" s="1"/>
    </row>
    <row r="56" spans="2:15" ht="18.75" customHeight="1">
      <c r="B56" s="68"/>
      <c r="C56" s="102"/>
      <c r="D56" s="68"/>
      <c r="E56" s="81">
        <v>3</v>
      </c>
      <c r="F56" s="3"/>
      <c r="G56" s="2"/>
      <c r="H56" s="1"/>
      <c r="I56" s="4"/>
      <c r="J56" s="5" t="s">
        <v>28</v>
      </c>
      <c r="K56" s="7">
        <f ca="1" t="shared" si="0"/>
      </c>
      <c r="L56" s="6"/>
      <c r="M56" s="6"/>
      <c r="N56" s="60"/>
      <c r="O56" s="1"/>
    </row>
    <row r="57" spans="2:15" ht="18.75" customHeight="1">
      <c r="B57" s="68"/>
      <c r="C57" s="102"/>
      <c r="D57" s="68"/>
      <c r="E57" s="81">
        <v>4</v>
      </c>
      <c r="F57" s="3"/>
      <c r="G57" s="2"/>
      <c r="H57" s="1"/>
      <c r="I57" s="4"/>
      <c r="J57" s="5" t="s">
        <v>28</v>
      </c>
      <c r="K57" s="7">
        <f ca="1" t="shared" si="0"/>
      </c>
      <c r="L57" s="6"/>
      <c r="M57" s="6"/>
      <c r="N57" s="60"/>
      <c r="O57" s="1"/>
    </row>
    <row r="58" spans="2:15" ht="18.75" customHeight="1">
      <c r="B58" s="68"/>
      <c r="C58" s="102"/>
      <c r="D58" s="68"/>
      <c r="E58" s="81">
        <v>5</v>
      </c>
      <c r="F58" s="3"/>
      <c r="G58" s="2"/>
      <c r="H58" s="1"/>
      <c r="I58" s="4"/>
      <c r="J58" s="5" t="s">
        <v>28</v>
      </c>
      <c r="K58" s="7">
        <f ca="1" t="shared" si="0"/>
      </c>
      <c r="L58" s="6"/>
      <c r="M58" s="6"/>
      <c r="N58" s="60"/>
      <c r="O58" s="1"/>
    </row>
    <row r="59" spans="2:15" ht="18.75" customHeight="1">
      <c r="B59" s="68"/>
      <c r="C59" s="102"/>
      <c r="D59" s="68"/>
      <c r="E59" s="81">
        <v>6</v>
      </c>
      <c r="F59" s="3"/>
      <c r="G59" s="2"/>
      <c r="H59" s="1"/>
      <c r="I59" s="4"/>
      <c r="J59" s="5" t="s">
        <v>28</v>
      </c>
      <c r="K59" s="7">
        <f ca="1" t="shared" si="0"/>
      </c>
      <c r="L59" s="6"/>
      <c r="M59" s="6"/>
      <c r="N59" s="60"/>
      <c r="O59" s="1"/>
    </row>
    <row r="60" spans="2:15" ht="18.75" customHeight="1">
      <c r="B60" s="68"/>
      <c r="C60" s="102"/>
      <c r="D60" s="68"/>
      <c r="E60" s="81">
        <v>7</v>
      </c>
      <c r="F60" s="3"/>
      <c r="G60" s="3"/>
      <c r="H60" s="6"/>
      <c r="I60" s="4"/>
      <c r="J60" s="6" t="s">
        <v>28</v>
      </c>
      <c r="K60" s="7">
        <f ca="1" t="shared" si="0"/>
      </c>
      <c r="L60" s="6"/>
      <c r="M60" s="6"/>
      <c r="N60" s="67"/>
      <c r="O60" s="6"/>
    </row>
    <row r="61" spans="2:15" ht="18.75" customHeight="1">
      <c r="B61" s="68"/>
      <c r="C61" s="102"/>
      <c r="D61" s="68"/>
      <c r="E61" s="81">
        <v>8</v>
      </c>
      <c r="F61" s="3"/>
      <c r="G61" s="3"/>
      <c r="H61" s="6"/>
      <c r="I61" s="4"/>
      <c r="J61" s="6" t="s">
        <v>28</v>
      </c>
      <c r="K61" s="7">
        <f ca="1" t="shared" si="0"/>
      </c>
      <c r="L61" s="6"/>
      <c r="M61" s="6"/>
      <c r="N61" s="67"/>
      <c r="O61" s="6"/>
    </row>
    <row r="62" spans="2:15" ht="18.75" customHeight="1">
      <c r="B62" s="68"/>
      <c r="C62" s="102"/>
      <c r="D62" s="68"/>
      <c r="E62" s="81">
        <v>9</v>
      </c>
      <c r="F62" s="3"/>
      <c r="G62" s="3"/>
      <c r="H62" s="6"/>
      <c r="I62" s="4"/>
      <c r="J62" s="6" t="s">
        <v>28</v>
      </c>
      <c r="K62" s="7">
        <f ca="1" t="shared" si="0"/>
      </c>
      <c r="L62" s="6"/>
      <c r="M62" s="6"/>
      <c r="N62" s="67"/>
      <c r="O62" s="6"/>
    </row>
    <row r="63" spans="2:15" ht="18.75" customHeight="1">
      <c r="B63" s="68"/>
      <c r="C63" s="102"/>
      <c r="D63" s="68"/>
      <c r="E63" s="81">
        <v>10</v>
      </c>
      <c r="F63" s="3"/>
      <c r="G63" s="3"/>
      <c r="H63" s="6"/>
      <c r="I63" s="4"/>
      <c r="J63" s="6" t="s">
        <v>28</v>
      </c>
      <c r="K63" s="7">
        <f ca="1" t="shared" si="0"/>
      </c>
      <c r="L63" s="6"/>
      <c r="M63" s="6"/>
      <c r="N63" s="67"/>
      <c r="O63" s="6"/>
    </row>
    <row r="64" spans="2:15" ht="18.75" customHeight="1">
      <c r="B64" s="68"/>
      <c r="C64" s="102"/>
      <c r="D64" s="68"/>
      <c r="E64" s="81">
        <v>11</v>
      </c>
      <c r="F64" s="3"/>
      <c r="G64" s="3"/>
      <c r="H64" s="6"/>
      <c r="I64" s="4"/>
      <c r="J64" s="6" t="s">
        <v>28</v>
      </c>
      <c r="K64" s="7">
        <f ca="1" t="shared" si="0"/>
      </c>
      <c r="L64" s="6"/>
      <c r="M64" s="6"/>
      <c r="N64" s="67"/>
      <c r="O64" s="6"/>
    </row>
    <row r="65" spans="2:15" ht="18.75" customHeight="1">
      <c r="B65" s="68"/>
      <c r="C65" s="102"/>
      <c r="D65" s="68"/>
      <c r="E65" s="81">
        <v>12</v>
      </c>
      <c r="F65" s="3"/>
      <c r="G65" s="3"/>
      <c r="H65" s="6"/>
      <c r="I65" s="4"/>
      <c r="J65" s="6" t="s">
        <v>28</v>
      </c>
      <c r="K65" s="7">
        <f ca="1" t="shared" si="0"/>
      </c>
      <c r="L65" s="6"/>
      <c r="M65" s="6"/>
      <c r="N65" s="67"/>
      <c r="O65" s="6"/>
    </row>
    <row r="66" spans="2:15" ht="18.75" customHeight="1">
      <c r="B66" s="68"/>
      <c r="C66" s="102"/>
      <c r="D66" s="68"/>
      <c r="E66" s="81">
        <v>13</v>
      </c>
      <c r="F66" s="3"/>
      <c r="G66" s="3"/>
      <c r="H66" s="6"/>
      <c r="I66" s="4"/>
      <c r="J66" s="6" t="s">
        <v>28</v>
      </c>
      <c r="K66" s="7">
        <f ca="1" t="shared" si="0"/>
      </c>
      <c r="L66" s="6"/>
      <c r="M66" s="6"/>
      <c r="N66" s="67"/>
      <c r="O66" s="6"/>
    </row>
    <row r="67" spans="2:15" ht="18.75" customHeight="1">
      <c r="B67" s="68"/>
      <c r="C67" s="102"/>
      <c r="D67" s="68"/>
      <c r="E67" s="81">
        <v>14</v>
      </c>
      <c r="F67" s="3"/>
      <c r="G67" s="3"/>
      <c r="H67" s="6"/>
      <c r="I67" s="4"/>
      <c r="J67" s="6" t="s">
        <v>28</v>
      </c>
      <c r="K67" s="7">
        <f ca="1" t="shared" si="0"/>
      </c>
      <c r="L67" s="6"/>
      <c r="M67" s="6"/>
      <c r="N67" s="67"/>
      <c r="O67" s="6"/>
    </row>
    <row r="68" spans="2:15" ht="18.75" customHeight="1">
      <c r="B68" s="68"/>
      <c r="C68" s="102"/>
      <c r="D68" s="68"/>
      <c r="E68" s="81">
        <v>15</v>
      </c>
      <c r="F68" s="3"/>
      <c r="G68" s="3"/>
      <c r="H68" s="6"/>
      <c r="I68" s="4"/>
      <c r="J68" s="6" t="s">
        <v>28</v>
      </c>
      <c r="K68" s="7">
        <f ca="1" t="shared" si="0"/>
      </c>
      <c r="L68" s="6"/>
      <c r="M68" s="6"/>
      <c r="N68" s="67"/>
      <c r="O68" s="6"/>
    </row>
    <row r="69" spans="2:15" ht="18.75" customHeight="1">
      <c r="B69" s="68"/>
      <c r="C69" s="102"/>
      <c r="D69" s="68"/>
      <c r="E69" s="81">
        <v>16</v>
      </c>
      <c r="F69" s="3"/>
      <c r="G69" s="3"/>
      <c r="H69" s="6"/>
      <c r="I69" s="4"/>
      <c r="J69" s="6" t="s">
        <v>28</v>
      </c>
      <c r="K69" s="7">
        <f ca="1" t="shared" si="0"/>
      </c>
      <c r="L69" s="6"/>
      <c r="M69" s="6"/>
      <c r="N69" s="67"/>
      <c r="O69" s="6"/>
    </row>
    <row r="70" spans="2:15" ht="18.75" customHeight="1">
      <c r="B70" s="68"/>
      <c r="C70" s="102"/>
      <c r="D70" s="68"/>
      <c r="E70" s="81">
        <v>17</v>
      </c>
      <c r="F70" s="3"/>
      <c r="G70" s="3"/>
      <c r="H70" s="6"/>
      <c r="I70" s="4"/>
      <c r="J70" s="6" t="s">
        <v>28</v>
      </c>
      <c r="K70" s="7">
        <f ca="1" t="shared" si="0"/>
      </c>
      <c r="L70" s="6"/>
      <c r="M70" s="6"/>
      <c r="N70" s="67"/>
      <c r="O70" s="6"/>
    </row>
    <row r="71" spans="2:15" ht="18.75" customHeight="1">
      <c r="B71" s="68"/>
      <c r="C71" s="102"/>
      <c r="D71" s="68"/>
      <c r="E71" s="81">
        <v>18</v>
      </c>
      <c r="F71" s="3"/>
      <c r="G71" s="3"/>
      <c r="H71" s="6"/>
      <c r="I71" s="4"/>
      <c r="J71" s="6" t="s">
        <v>28</v>
      </c>
      <c r="K71" s="7">
        <f ca="1" t="shared" si="0"/>
      </c>
      <c r="L71" s="6"/>
      <c r="M71" s="6"/>
      <c r="N71" s="67"/>
      <c r="O71" s="6"/>
    </row>
    <row r="72" spans="2:15" ht="18.75" customHeight="1">
      <c r="B72" s="68"/>
      <c r="C72" s="102"/>
      <c r="D72" s="68"/>
      <c r="E72" s="81">
        <v>19</v>
      </c>
      <c r="F72" s="3"/>
      <c r="G72" s="3"/>
      <c r="H72" s="6"/>
      <c r="I72" s="4"/>
      <c r="J72" s="6" t="s">
        <v>28</v>
      </c>
      <c r="K72" s="7">
        <f ca="1" t="shared" si="0"/>
      </c>
      <c r="L72" s="6"/>
      <c r="M72" s="6"/>
      <c r="N72" s="67"/>
      <c r="O72" s="6"/>
    </row>
    <row r="73" spans="2:15" ht="18.75" customHeight="1">
      <c r="B73" s="68"/>
      <c r="C73" s="102"/>
      <c r="D73" s="68"/>
      <c r="E73" s="81">
        <v>20</v>
      </c>
      <c r="F73" s="3"/>
      <c r="G73" s="3"/>
      <c r="H73" s="6"/>
      <c r="I73" s="4"/>
      <c r="J73" s="6" t="s">
        <v>28</v>
      </c>
      <c r="K73" s="7">
        <f ca="1" t="shared" si="0"/>
      </c>
      <c r="L73" s="6"/>
      <c r="M73" s="6"/>
      <c r="N73" s="67"/>
      <c r="O73" s="6"/>
    </row>
    <row r="74" spans="2:15" ht="18.75" customHeight="1">
      <c r="B74" s="68"/>
      <c r="C74" s="102"/>
      <c r="D74" s="68"/>
      <c r="E74" s="81">
        <v>21</v>
      </c>
      <c r="F74" s="3"/>
      <c r="G74" s="3"/>
      <c r="H74" s="6"/>
      <c r="I74" s="4"/>
      <c r="J74" s="6" t="s">
        <v>28</v>
      </c>
      <c r="K74" s="7">
        <f ca="1" t="shared" si="0"/>
      </c>
      <c r="L74" s="6"/>
      <c r="M74" s="6"/>
      <c r="N74" s="67"/>
      <c r="O74" s="6"/>
    </row>
    <row r="75" spans="2:15" ht="18.75" customHeight="1">
      <c r="B75" s="68"/>
      <c r="C75" s="102"/>
      <c r="D75" s="68"/>
      <c r="E75" s="81">
        <v>22</v>
      </c>
      <c r="F75" s="3"/>
      <c r="G75" s="3"/>
      <c r="H75" s="6"/>
      <c r="I75" s="4"/>
      <c r="J75" s="6" t="s">
        <v>28</v>
      </c>
      <c r="K75" s="7">
        <f ca="1" t="shared" si="0"/>
      </c>
      <c r="L75" s="6"/>
      <c r="M75" s="6"/>
      <c r="N75" s="67"/>
      <c r="O75" s="6"/>
    </row>
    <row r="76" spans="2:15" ht="18.75" customHeight="1">
      <c r="B76" s="68"/>
      <c r="C76" s="102"/>
      <c r="D76" s="68"/>
      <c r="E76" s="81">
        <v>23</v>
      </c>
      <c r="F76" s="3"/>
      <c r="G76" s="3"/>
      <c r="H76" s="6"/>
      <c r="I76" s="4"/>
      <c r="J76" s="6" t="s">
        <v>28</v>
      </c>
      <c r="K76" s="7">
        <f ca="1" t="shared" si="0"/>
      </c>
      <c r="L76" s="6"/>
      <c r="M76" s="6"/>
      <c r="N76" s="67"/>
      <c r="O76" s="6"/>
    </row>
    <row r="77" spans="2:15" ht="18.75" customHeight="1">
      <c r="B77" s="68"/>
      <c r="C77" s="102"/>
      <c r="D77" s="68"/>
      <c r="E77" s="81">
        <v>24</v>
      </c>
      <c r="F77" s="3"/>
      <c r="G77" s="3"/>
      <c r="H77" s="6"/>
      <c r="I77" s="4"/>
      <c r="J77" s="6" t="s">
        <v>28</v>
      </c>
      <c r="K77" s="7">
        <f ca="1" t="shared" si="0"/>
      </c>
      <c r="L77" s="6"/>
      <c r="M77" s="6"/>
      <c r="N77" s="67"/>
      <c r="O77" s="6"/>
    </row>
    <row r="78" spans="2:15" ht="18.75" customHeight="1">
      <c r="B78" s="68"/>
      <c r="C78" s="102"/>
      <c r="D78" s="68"/>
      <c r="E78" s="81">
        <v>25</v>
      </c>
      <c r="F78" s="3"/>
      <c r="G78" s="3"/>
      <c r="H78" s="6"/>
      <c r="I78" s="4"/>
      <c r="J78" s="6" t="s">
        <v>28</v>
      </c>
      <c r="K78" s="7">
        <f ca="1" t="shared" si="0"/>
      </c>
      <c r="L78" s="6"/>
      <c r="M78" s="6"/>
      <c r="N78" s="67"/>
      <c r="O78" s="6"/>
    </row>
    <row r="79" spans="2:15" ht="18.75" customHeight="1">
      <c r="B79" s="68"/>
      <c r="C79" s="102"/>
      <c r="D79" s="68"/>
      <c r="E79" s="81">
        <v>26</v>
      </c>
      <c r="F79" s="3"/>
      <c r="G79" s="3"/>
      <c r="H79" s="6"/>
      <c r="I79" s="4"/>
      <c r="J79" s="6" t="s">
        <v>28</v>
      </c>
      <c r="K79" s="7">
        <f ca="1" t="shared" si="0"/>
      </c>
      <c r="L79" s="6"/>
      <c r="M79" s="6"/>
      <c r="N79" s="67"/>
      <c r="O79" s="6"/>
    </row>
    <row r="80" spans="2:15" ht="18.75" customHeight="1">
      <c r="B80" s="68"/>
      <c r="C80" s="102"/>
      <c r="D80" s="68"/>
      <c r="E80" s="81">
        <v>27</v>
      </c>
      <c r="F80" s="3"/>
      <c r="G80" s="3"/>
      <c r="H80" s="6"/>
      <c r="I80" s="4"/>
      <c r="J80" s="6" t="s">
        <v>28</v>
      </c>
      <c r="K80" s="7">
        <f ca="1" t="shared" si="0"/>
      </c>
      <c r="L80" s="6"/>
      <c r="M80" s="6"/>
      <c r="N80" s="67"/>
      <c r="O80" s="6"/>
    </row>
    <row r="81" spans="2:15" ht="18.75" customHeight="1">
      <c r="B81" s="68"/>
      <c r="C81" s="102"/>
      <c r="D81" s="68"/>
      <c r="E81" s="81">
        <v>28</v>
      </c>
      <c r="F81" s="3"/>
      <c r="G81" s="3"/>
      <c r="H81" s="6"/>
      <c r="I81" s="4"/>
      <c r="J81" s="6" t="s">
        <v>28</v>
      </c>
      <c r="K81" s="7">
        <f ca="1" t="shared" si="0"/>
      </c>
      <c r="L81" s="6"/>
      <c r="M81" s="6"/>
      <c r="N81" s="67"/>
      <c r="O81" s="6"/>
    </row>
    <row r="82" spans="2:15" ht="18.75" customHeight="1">
      <c r="B82" s="68"/>
      <c r="C82" s="102"/>
      <c r="D82" s="68"/>
      <c r="E82" s="81">
        <v>29</v>
      </c>
      <c r="F82" s="3"/>
      <c r="G82" s="3"/>
      <c r="H82" s="6"/>
      <c r="I82" s="4"/>
      <c r="J82" s="6" t="s">
        <v>28</v>
      </c>
      <c r="K82" s="7">
        <f ca="1" t="shared" si="0"/>
      </c>
      <c r="L82" s="6"/>
      <c r="M82" s="6"/>
      <c r="N82" s="67"/>
      <c r="O82" s="6"/>
    </row>
    <row r="83" spans="2:15" ht="18.75" customHeight="1">
      <c r="B83" s="68"/>
      <c r="C83" s="102"/>
      <c r="D83" s="68"/>
      <c r="E83" s="81">
        <v>30</v>
      </c>
      <c r="F83" s="3"/>
      <c r="G83" s="3"/>
      <c r="H83" s="6"/>
      <c r="I83" s="4"/>
      <c r="J83" s="6" t="s">
        <v>28</v>
      </c>
      <c r="K83" s="7">
        <f ca="1" t="shared" si="0"/>
      </c>
      <c r="L83" s="6"/>
      <c r="M83" s="6"/>
      <c r="N83" s="67"/>
      <c r="O83" s="6"/>
    </row>
    <row r="84" spans="2:15" ht="18.75" customHeight="1">
      <c r="B84" s="68"/>
      <c r="C84" s="102"/>
      <c r="D84" s="68"/>
      <c r="E84" s="81">
        <v>31</v>
      </c>
      <c r="F84" s="3"/>
      <c r="G84" s="3"/>
      <c r="H84" s="6"/>
      <c r="I84" s="4"/>
      <c r="J84" s="6" t="s">
        <v>28</v>
      </c>
      <c r="K84" s="7">
        <f ca="1" t="shared" si="0"/>
      </c>
      <c r="L84" s="6"/>
      <c r="M84" s="6"/>
      <c r="N84" s="67"/>
      <c r="O84" s="6"/>
    </row>
    <row r="85" spans="2:15" ht="18.75" customHeight="1">
      <c r="B85" s="68"/>
      <c r="C85" s="102"/>
      <c r="D85" s="68"/>
      <c r="E85" s="81">
        <v>32</v>
      </c>
      <c r="F85" s="3"/>
      <c r="G85" s="3"/>
      <c r="H85" s="6"/>
      <c r="I85" s="4"/>
      <c r="J85" s="6" t="s">
        <v>28</v>
      </c>
      <c r="K85" s="7">
        <f ca="1" t="shared" si="0"/>
      </c>
      <c r="L85" s="6"/>
      <c r="M85" s="6"/>
      <c r="N85" s="67"/>
      <c r="O85" s="6"/>
    </row>
    <row r="86" spans="2:15" ht="18.75" customHeight="1">
      <c r="B86" s="68"/>
      <c r="C86" s="102"/>
      <c r="D86" s="68"/>
      <c r="E86" s="81">
        <v>33</v>
      </c>
      <c r="F86" s="3"/>
      <c r="G86" s="3"/>
      <c r="H86" s="6"/>
      <c r="I86" s="4"/>
      <c r="J86" s="6" t="s">
        <v>28</v>
      </c>
      <c r="K86" s="7">
        <f ca="1" t="shared" si="0"/>
      </c>
      <c r="L86" s="6"/>
      <c r="M86" s="6"/>
      <c r="N86" s="67"/>
      <c r="O86" s="6"/>
    </row>
    <row r="87" spans="2:15" ht="18.75" customHeight="1">
      <c r="B87" s="68"/>
      <c r="C87" s="102"/>
      <c r="D87" s="68"/>
      <c r="E87" s="81">
        <v>34</v>
      </c>
      <c r="F87" s="3"/>
      <c r="G87" s="3"/>
      <c r="H87" s="6"/>
      <c r="I87" s="4"/>
      <c r="J87" s="6" t="s">
        <v>28</v>
      </c>
      <c r="K87" s="7">
        <f ca="1" t="shared" si="0"/>
      </c>
      <c r="L87" s="6"/>
      <c r="M87" s="6"/>
      <c r="N87" s="67"/>
      <c r="O87" s="6"/>
    </row>
    <row r="88" spans="2:15" ht="18.75" customHeight="1">
      <c r="B88" s="68"/>
      <c r="C88" s="102"/>
      <c r="D88" s="68"/>
      <c r="E88" s="81">
        <v>35</v>
      </c>
      <c r="F88" s="3"/>
      <c r="G88" s="3"/>
      <c r="H88" s="6"/>
      <c r="I88" s="4"/>
      <c r="J88" s="6" t="s">
        <v>28</v>
      </c>
      <c r="K88" s="7">
        <f ca="1" t="shared" si="0"/>
      </c>
      <c r="L88" s="6"/>
      <c r="M88" s="6"/>
      <c r="N88" s="67"/>
      <c r="O88" s="6"/>
    </row>
    <row r="89" spans="2:15" ht="18.75" customHeight="1">
      <c r="B89" s="68"/>
      <c r="C89" s="102"/>
      <c r="D89" s="68"/>
      <c r="E89" s="81">
        <v>36</v>
      </c>
      <c r="F89" s="3"/>
      <c r="G89" s="3"/>
      <c r="H89" s="6"/>
      <c r="I89" s="4"/>
      <c r="J89" s="6" t="s">
        <v>28</v>
      </c>
      <c r="K89" s="7">
        <f ca="1" t="shared" si="0"/>
      </c>
      <c r="L89" s="6"/>
      <c r="M89" s="6"/>
      <c r="N89" s="67"/>
      <c r="O89" s="6"/>
    </row>
    <row r="90" spans="2:15" ht="18.75" customHeight="1">
      <c r="B90" s="68"/>
      <c r="C90" s="102"/>
      <c r="D90" s="68"/>
      <c r="E90" s="81">
        <v>37</v>
      </c>
      <c r="F90" s="3"/>
      <c r="G90" s="3"/>
      <c r="H90" s="6"/>
      <c r="I90" s="4"/>
      <c r="J90" s="6" t="s">
        <v>28</v>
      </c>
      <c r="K90" s="7">
        <f ca="1" t="shared" si="0"/>
      </c>
      <c r="L90" s="6"/>
      <c r="M90" s="6"/>
      <c r="N90" s="67"/>
      <c r="O90" s="6"/>
    </row>
    <row r="91" spans="2:15" ht="18.75" customHeight="1">
      <c r="B91" s="68"/>
      <c r="C91" s="102"/>
      <c r="D91" s="68"/>
      <c r="E91" s="81">
        <v>38</v>
      </c>
      <c r="F91" s="3"/>
      <c r="G91" s="3"/>
      <c r="H91" s="6"/>
      <c r="I91" s="4"/>
      <c r="J91" s="6" t="s">
        <v>28</v>
      </c>
      <c r="K91" s="7">
        <f ca="1" t="shared" si="0"/>
      </c>
      <c r="L91" s="6"/>
      <c r="M91" s="6"/>
      <c r="N91" s="67"/>
      <c r="O91" s="6"/>
    </row>
    <row r="92" spans="2:15" ht="18.75" customHeight="1">
      <c r="B92" s="68"/>
      <c r="C92" s="102"/>
      <c r="D92" s="68"/>
      <c r="E92" s="81">
        <v>39</v>
      </c>
      <c r="F92" s="3"/>
      <c r="G92" s="3"/>
      <c r="H92" s="6"/>
      <c r="I92" s="4"/>
      <c r="J92" s="6" t="s">
        <v>28</v>
      </c>
      <c r="K92" s="7">
        <f ca="1" t="shared" si="0"/>
      </c>
      <c r="L92" s="6"/>
      <c r="M92" s="6"/>
      <c r="N92" s="67"/>
      <c r="O92" s="6"/>
    </row>
    <row r="93" spans="2:15" ht="18.75" customHeight="1">
      <c r="B93" s="68"/>
      <c r="C93" s="102"/>
      <c r="D93" s="68"/>
      <c r="E93" s="81">
        <v>40</v>
      </c>
      <c r="F93" s="3"/>
      <c r="G93" s="3"/>
      <c r="H93" s="6"/>
      <c r="I93" s="4"/>
      <c r="J93" s="6" t="s">
        <v>28</v>
      </c>
      <c r="K93" s="7">
        <f ca="1" t="shared" si="0"/>
      </c>
      <c r="L93" s="6"/>
      <c r="M93" s="6"/>
      <c r="N93" s="67"/>
      <c r="O93" s="6"/>
    </row>
    <row r="94" spans="2:15" ht="18.75" customHeight="1">
      <c r="B94" s="68"/>
      <c r="C94" s="102"/>
      <c r="D94" s="68"/>
      <c r="E94" s="81">
        <v>41</v>
      </c>
      <c r="F94" s="3"/>
      <c r="G94" s="3"/>
      <c r="H94" s="6"/>
      <c r="I94" s="4"/>
      <c r="J94" s="6" t="s">
        <v>28</v>
      </c>
      <c r="K94" s="7">
        <f ca="1" t="shared" si="0"/>
      </c>
      <c r="L94" s="6"/>
      <c r="M94" s="6"/>
      <c r="N94" s="67"/>
      <c r="O94" s="6"/>
    </row>
    <row r="95" spans="2:15" ht="18.75" customHeight="1">
      <c r="B95" s="68"/>
      <c r="C95" s="102"/>
      <c r="D95" s="68"/>
      <c r="E95" s="81">
        <v>42</v>
      </c>
      <c r="F95" s="3"/>
      <c r="G95" s="3"/>
      <c r="H95" s="6"/>
      <c r="I95" s="4"/>
      <c r="J95" s="6" t="s">
        <v>28</v>
      </c>
      <c r="K95" s="7">
        <f ca="1" t="shared" si="0"/>
      </c>
      <c r="L95" s="6"/>
      <c r="M95" s="6"/>
      <c r="N95" s="67"/>
      <c r="O95" s="6"/>
    </row>
    <row r="96" spans="2:15" ht="18.75" customHeight="1">
      <c r="B96" s="68"/>
      <c r="C96" s="102"/>
      <c r="D96" s="68"/>
      <c r="E96" s="81">
        <v>43</v>
      </c>
      <c r="F96" s="3"/>
      <c r="G96" s="3"/>
      <c r="H96" s="6"/>
      <c r="I96" s="4"/>
      <c r="J96" s="6" t="s">
        <v>28</v>
      </c>
      <c r="K96" s="7">
        <f ca="1" t="shared" si="0"/>
      </c>
      <c r="L96" s="6"/>
      <c r="M96" s="6"/>
      <c r="N96" s="67"/>
      <c r="O96" s="6"/>
    </row>
    <row r="97" spans="2:15" ht="18.75" customHeight="1">
      <c r="B97" s="68"/>
      <c r="C97" s="102"/>
      <c r="D97" s="68"/>
      <c r="E97" s="81">
        <v>44</v>
      </c>
      <c r="F97" s="3"/>
      <c r="G97" s="3"/>
      <c r="H97" s="6"/>
      <c r="I97" s="4"/>
      <c r="J97" s="6" t="s">
        <v>28</v>
      </c>
      <c r="K97" s="7">
        <f ca="1" t="shared" si="0"/>
      </c>
      <c r="L97" s="6"/>
      <c r="M97" s="6"/>
      <c r="N97" s="67"/>
      <c r="O97" s="6"/>
    </row>
    <row r="98" spans="2:15" ht="18.75" customHeight="1">
      <c r="B98" s="68"/>
      <c r="C98" s="102"/>
      <c r="D98" s="68"/>
      <c r="E98" s="81">
        <v>45</v>
      </c>
      <c r="F98" s="3"/>
      <c r="G98" s="3"/>
      <c r="H98" s="6"/>
      <c r="I98" s="4"/>
      <c r="J98" s="6" t="s">
        <v>28</v>
      </c>
      <c r="K98" s="7">
        <f ca="1" t="shared" si="0"/>
      </c>
      <c r="L98" s="6"/>
      <c r="M98" s="6"/>
      <c r="N98" s="67"/>
      <c r="O98" s="6"/>
    </row>
    <row r="99" spans="2:15" ht="18.75" customHeight="1">
      <c r="B99" s="68"/>
      <c r="C99" s="102"/>
      <c r="D99" s="68"/>
      <c r="E99" s="81">
        <v>46</v>
      </c>
      <c r="F99" s="3"/>
      <c r="G99" s="3"/>
      <c r="H99" s="6"/>
      <c r="I99" s="4"/>
      <c r="J99" s="6" t="s">
        <v>28</v>
      </c>
      <c r="K99" s="7">
        <f ca="1" t="shared" si="0"/>
      </c>
      <c r="L99" s="6"/>
      <c r="M99" s="6"/>
      <c r="N99" s="67"/>
      <c r="O99" s="6"/>
    </row>
    <row r="100" spans="2:15" ht="18.75" customHeight="1">
      <c r="B100" s="68"/>
      <c r="C100" s="102"/>
      <c r="D100" s="68"/>
      <c r="E100" s="81">
        <v>47</v>
      </c>
      <c r="F100" s="3"/>
      <c r="G100" s="3"/>
      <c r="H100" s="6"/>
      <c r="I100" s="4"/>
      <c r="J100" s="6" t="s">
        <v>28</v>
      </c>
      <c r="K100" s="7">
        <f ca="1" t="shared" si="0"/>
      </c>
      <c r="L100" s="6"/>
      <c r="M100" s="6"/>
      <c r="N100" s="67"/>
      <c r="O100" s="6"/>
    </row>
    <row r="101" spans="2:15" ht="18.75" customHeight="1">
      <c r="B101" s="68"/>
      <c r="C101" s="102"/>
      <c r="D101" s="68"/>
      <c r="E101" s="81">
        <v>48</v>
      </c>
      <c r="F101" s="3"/>
      <c r="G101" s="3"/>
      <c r="H101" s="6"/>
      <c r="I101" s="4"/>
      <c r="J101" s="6" t="s">
        <v>28</v>
      </c>
      <c r="K101" s="7">
        <f ca="1" t="shared" si="0"/>
      </c>
      <c r="L101" s="6"/>
      <c r="M101" s="6"/>
      <c r="N101" s="67"/>
      <c r="O101" s="6"/>
    </row>
    <row r="102" spans="2:15" ht="18.75" customHeight="1">
      <c r="B102" s="68"/>
      <c r="C102" s="102"/>
      <c r="D102" s="68"/>
      <c r="E102" s="81">
        <v>49</v>
      </c>
      <c r="F102" s="3"/>
      <c r="G102" s="3"/>
      <c r="H102" s="6"/>
      <c r="I102" s="4"/>
      <c r="J102" s="6" t="s">
        <v>28</v>
      </c>
      <c r="K102" s="7">
        <f ca="1" t="shared" si="0"/>
      </c>
      <c r="L102" s="6"/>
      <c r="M102" s="6"/>
      <c r="N102" s="67"/>
      <c r="O102" s="6"/>
    </row>
    <row r="103" spans="2:15" ht="18.75" customHeight="1">
      <c r="B103" s="68"/>
      <c r="C103" s="102"/>
      <c r="D103" s="68"/>
      <c r="E103" s="81">
        <v>50</v>
      </c>
      <c r="F103" s="3"/>
      <c r="G103" s="3"/>
      <c r="H103" s="6"/>
      <c r="I103" s="4"/>
      <c r="J103" s="6" t="s">
        <v>28</v>
      </c>
      <c r="K103" s="7">
        <f ca="1" t="shared" si="0"/>
      </c>
      <c r="L103" s="6"/>
      <c r="M103" s="6"/>
      <c r="N103" s="67"/>
      <c r="O103" s="6"/>
    </row>
    <row r="104" spans="2:15" ht="18.75" customHeight="1">
      <c r="B104" s="68"/>
      <c r="C104" s="102"/>
      <c r="D104" s="68"/>
      <c r="E104" s="81">
        <v>51</v>
      </c>
      <c r="F104" s="101"/>
      <c r="G104" s="101"/>
      <c r="H104" s="6"/>
      <c r="I104" s="4"/>
      <c r="J104" s="6" t="s">
        <v>28</v>
      </c>
      <c r="K104" s="7">
        <f ca="1" t="shared" si="0"/>
      </c>
      <c r="L104" s="6"/>
      <c r="M104" s="6"/>
      <c r="N104" s="67"/>
      <c r="O104" s="6"/>
    </row>
    <row r="105" spans="2:15" ht="18.75" customHeight="1">
      <c r="B105" s="68"/>
      <c r="C105" s="102"/>
      <c r="D105" s="68"/>
      <c r="E105" s="81">
        <v>52</v>
      </c>
      <c r="F105" s="101"/>
      <c r="G105" s="101"/>
      <c r="H105" s="6"/>
      <c r="I105" s="4"/>
      <c r="J105" s="6" t="s">
        <v>28</v>
      </c>
      <c r="K105" s="7">
        <f ca="1" t="shared" si="0"/>
      </c>
      <c r="L105" s="6"/>
      <c r="M105" s="6"/>
      <c r="N105" s="67"/>
      <c r="O105" s="6"/>
    </row>
    <row r="106" spans="2:15" ht="18.75" customHeight="1">
      <c r="B106" s="68"/>
      <c r="C106" s="102"/>
      <c r="D106" s="68"/>
      <c r="E106" s="81">
        <v>53</v>
      </c>
      <c r="F106" s="101"/>
      <c r="G106" s="101"/>
      <c r="H106" s="6"/>
      <c r="I106" s="4"/>
      <c r="J106" s="6" t="s">
        <v>28</v>
      </c>
      <c r="K106" s="7">
        <f ca="1" t="shared" si="0"/>
      </c>
      <c r="L106" s="6"/>
      <c r="M106" s="6"/>
      <c r="N106" s="67"/>
      <c r="O106" s="6"/>
    </row>
    <row r="107" spans="2:15" ht="18.75" customHeight="1">
      <c r="B107" s="68"/>
      <c r="C107" s="102"/>
      <c r="D107" s="68"/>
      <c r="E107" s="81">
        <v>54</v>
      </c>
      <c r="F107" s="101"/>
      <c r="G107" s="101"/>
      <c r="H107" s="6"/>
      <c r="I107" s="4"/>
      <c r="J107" s="6" t="s">
        <v>28</v>
      </c>
      <c r="K107" s="7">
        <f ca="1" t="shared" si="0"/>
      </c>
      <c r="L107" s="6"/>
      <c r="M107" s="6"/>
      <c r="N107" s="67"/>
      <c r="O107" s="6"/>
    </row>
    <row r="108" spans="2:15" ht="18.75" customHeight="1">
      <c r="B108" s="68"/>
      <c r="C108" s="102"/>
      <c r="D108" s="68"/>
      <c r="E108" s="81">
        <v>55</v>
      </c>
      <c r="F108" s="101"/>
      <c r="G108" s="101"/>
      <c r="H108" s="6"/>
      <c r="I108" s="4"/>
      <c r="J108" s="6" t="s">
        <v>28</v>
      </c>
      <c r="K108" s="7">
        <f ca="1" t="shared" si="0"/>
      </c>
      <c r="L108" s="6"/>
      <c r="M108" s="6"/>
      <c r="N108" s="67"/>
      <c r="O108" s="6"/>
    </row>
    <row r="109" spans="2:15" ht="18.75" customHeight="1">
      <c r="B109" s="68"/>
      <c r="C109" s="102"/>
      <c r="D109" s="68"/>
      <c r="E109" s="81">
        <v>56</v>
      </c>
      <c r="F109" s="101"/>
      <c r="G109" s="101"/>
      <c r="H109" s="6"/>
      <c r="I109" s="4"/>
      <c r="J109" s="6" t="s">
        <v>28</v>
      </c>
      <c r="K109" s="7">
        <f ca="1" t="shared" si="0"/>
      </c>
      <c r="L109" s="6"/>
      <c r="M109" s="6"/>
      <c r="N109" s="67"/>
      <c r="O109" s="6"/>
    </row>
    <row r="110" spans="2:15" ht="18.75" customHeight="1">
      <c r="B110" s="68"/>
      <c r="C110" s="102"/>
      <c r="D110" s="68"/>
      <c r="E110" s="81">
        <v>57</v>
      </c>
      <c r="F110" s="101"/>
      <c r="G110" s="101"/>
      <c r="H110" s="6"/>
      <c r="I110" s="4"/>
      <c r="J110" s="6" t="s">
        <v>28</v>
      </c>
      <c r="K110" s="7">
        <f ca="1" t="shared" si="0"/>
      </c>
      <c r="L110" s="6"/>
      <c r="M110" s="6"/>
      <c r="N110" s="67"/>
      <c r="O110" s="6"/>
    </row>
    <row r="111" spans="2:15" ht="18.75" customHeight="1">
      <c r="B111" s="68"/>
      <c r="C111" s="102"/>
      <c r="D111" s="68"/>
      <c r="E111" s="81">
        <v>58</v>
      </c>
      <c r="F111" s="101"/>
      <c r="G111" s="101"/>
      <c r="H111" s="6"/>
      <c r="I111" s="4"/>
      <c r="J111" s="6" t="s">
        <v>28</v>
      </c>
      <c r="K111" s="7">
        <f ca="1" t="shared" si="0"/>
      </c>
      <c r="L111" s="6"/>
      <c r="M111" s="6"/>
      <c r="N111" s="67"/>
      <c r="O111" s="6"/>
    </row>
    <row r="112" spans="2:15" ht="18.75" customHeight="1">
      <c r="B112" s="68"/>
      <c r="C112" s="102"/>
      <c r="D112" s="68"/>
      <c r="E112" s="81">
        <v>59</v>
      </c>
      <c r="F112" s="101"/>
      <c r="G112" s="101"/>
      <c r="H112" s="6"/>
      <c r="I112" s="4"/>
      <c r="J112" s="6" t="s">
        <v>28</v>
      </c>
      <c r="K112" s="7">
        <f ca="1" t="shared" si="0"/>
      </c>
      <c r="L112" s="6"/>
      <c r="M112" s="6"/>
      <c r="N112" s="67"/>
      <c r="O112" s="6"/>
    </row>
    <row r="113" spans="2:15" ht="18.75" customHeight="1">
      <c r="B113" s="68"/>
      <c r="C113" s="102"/>
      <c r="D113" s="68"/>
      <c r="E113" s="81">
        <v>60</v>
      </c>
      <c r="F113" s="101"/>
      <c r="G113" s="101"/>
      <c r="H113" s="6"/>
      <c r="I113" s="4"/>
      <c r="J113" s="6" t="s">
        <v>28</v>
      </c>
      <c r="K113" s="7">
        <f ca="1" t="shared" si="0"/>
      </c>
      <c r="L113" s="6"/>
      <c r="M113" s="6"/>
      <c r="N113" s="67"/>
      <c r="O113" s="6"/>
    </row>
    <row r="114" spans="2:15" ht="18.75" customHeight="1">
      <c r="B114" s="68"/>
      <c r="C114" s="102"/>
      <c r="D114" s="68"/>
      <c r="E114" s="81">
        <v>61</v>
      </c>
      <c r="F114" s="101"/>
      <c r="G114" s="101"/>
      <c r="H114" s="6"/>
      <c r="I114" s="4"/>
      <c r="J114" s="6" t="s">
        <v>28</v>
      </c>
      <c r="K114" s="7">
        <f ca="1" t="shared" si="0"/>
      </c>
      <c r="L114" s="6"/>
      <c r="M114" s="6"/>
      <c r="N114" s="67"/>
      <c r="O114" s="6"/>
    </row>
    <row r="115" spans="2:15" ht="18.75" customHeight="1">
      <c r="B115" s="68"/>
      <c r="C115" s="102"/>
      <c r="D115" s="68"/>
      <c r="E115" s="81">
        <v>62</v>
      </c>
      <c r="F115" s="101"/>
      <c r="G115" s="101"/>
      <c r="H115" s="6"/>
      <c r="I115" s="4"/>
      <c r="J115" s="6" t="s">
        <v>28</v>
      </c>
      <c r="K115" s="7">
        <f ca="1" t="shared" si="0"/>
      </c>
      <c r="L115" s="6"/>
      <c r="M115" s="6"/>
      <c r="N115" s="67"/>
      <c r="O115" s="6"/>
    </row>
    <row r="116" spans="2:15" ht="18.75" customHeight="1">
      <c r="B116" s="68"/>
      <c r="C116" s="102"/>
      <c r="D116" s="68"/>
      <c r="E116" s="81">
        <v>63</v>
      </c>
      <c r="F116" s="101"/>
      <c r="G116" s="101"/>
      <c r="H116" s="6"/>
      <c r="I116" s="4"/>
      <c r="J116" s="6" t="s">
        <v>28</v>
      </c>
      <c r="K116" s="7">
        <f ca="1" t="shared" si="0"/>
      </c>
      <c r="L116" s="6"/>
      <c r="M116" s="6"/>
      <c r="N116" s="67"/>
      <c r="O116" s="6"/>
    </row>
    <row r="117" spans="2:15" ht="18.75" customHeight="1">
      <c r="B117" s="68"/>
      <c r="C117" s="102"/>
      <c r="D117" s="68"/>
      <c r="E117" s="81">
        <v>64</v>
      </c>
      <c r="F117" s="101"/>
      <c r="G117" s="101"/>
      <c r="H117" s="6"/>
      <c r="I117" s="4"/>
      <c r="J117" s="6" t="s">
        <v>28</v>
      </c>
      <c r="K117" s="7">
        <f ca="1" t="shared" si="0"/>
      </c>
      <c r="L117" s="6"/>
      <c r="M117" s="6"/>
      <c r="N117" s="67"/>
      <c r="O117" s="6"/>
    </row>
    <row r="118" spans="2:15" ht="18.75" customHeight="1">
      <c r="B118" s="68"/>
      <c r="C118" s="102"/>
      <c r="D118" s="68"/>
      <c r="E118" s="81">
        <v>65</v>
      </c>
      <c r="F118" s="101"/>
      <c r="G118" s="101"/>
      <c r="H118" s="6"/>
      <c r="I118" s="4"/>
      <c r="J118" s="6" t="s">
        <v>28</v>
      </c>
      <c r="K118" s="7">
        <f ca="1" t="shared" si="0"/>
      </c>
      <c r="L118" s="6"/>
      <c r="M118" s="6"/>
      <c r="N118" s="67"/>
      <c r="O118" s="6"/>
    </row>
    <row r="119" spans="2:15" ht="18.75" customHeight="1">
      <c r="B119" s="68"/>
      <c r="C119" s="102"/>
      <c r="D119" s="68"/>
      <c r="E119" s="81">
        <v>66</v>
      </c>
      <c r="F119" s="101"/>
      <c r="G119" s="101"/>
      <c r="H119" s="6"/>
      <c r="I119" s="4"/>
      <c r="J119" s="6" t="s">
        <v>28</v>
      </c>
      <c r="K119" s="7">
        <f ca="1">_xlfn.IFERROR(DATEDIF($J119,TODAY(),"Y"),"")</f>
      </c>
      <c r="L119" s="6"/>
      <c r="M119" s="6"/>
      <c r="N119" s="67"/>
      <c r="O119" s="6"/>
    </row>
    <row r="120" spans="2:15" ht="18.75" customHeight="1">
      <c r="B120" s="68"/>
      <c r="C120" s="102"/>
      <c r="D120" s="68"/>
      <c r="E120" s="81">
        <v>67</v>
      </c>
      <c r="F120" s="101"/>
      <c r="G120" s="101"/>
      <c r="H120" s="6"/>
      <c r="I120" s="4"/>
      <c r="J120" s="6" t="s">
        <v>28</v>
      </c>
      <c r="K120" s="7">
        <f ca="1">_xlfn.IFERROR(DATEDIF($J120,TODAY(),"Y"),"")</f>
      </c>
      <c r="L120" s="6"/>
      <c r="M120" s="6"/>
      <c r="N120" s="67"/>
      <c r="O120" s="6"/>
    </row>
    <row r="121" spans="2:15" ht="18.75" customHeight="1">
      <c r="B121" s="68"/>
      <c r="C121" s="102"/>
      <c r="D121" s="68"/>
      <c r="E121" s="81">
        <v>68</v>
      </c>
      <c r="F121" s="101"/>
      <c r="G121" s="101"/>
      <c r="H121" s="6"/>
      <c r="I121" s="4"/>
      <c r="J121" s="6" t="s">
        <v>28</v>
      </c>
      <c r="K121" s="7">
        <f ca="1">_xlfn.IFERROR(DATEDIF($J121,TODAY(),"Y"),"")</f>
      </c>
      <c r="L121" s="6"/>
      <c r="M121" s="6"/>
      <c r="N121" s="67"/>
      <c r="O121" s="6"/>
    </row>
    <row r="122" spans="2:15" ht="18.75" customHeight="1">
      <c r="B122" s="68"/>
      <c r="C122" s="102"/>
      <c r="D122" s="68"/>
      <c r="E122" s="81">
        <v>69</v>
      </c>
      <c r="F122" s="101"/>
      <c r="G122" s="101"/>
      <c r="H122" s="6"/>
      <c r="I122" s="4"/>
      <c r="J122" s="6" t="s">
        <v>28</v>
      </c>
      <c r="K122" s="7">
        <f ca="1">_xlfn.IFERROR(DATEDIF($J122,TODAY(),"Y"),"")</f>
      </c>
      <c r="L122" s="6"/>
      <c r="M122" s="6"/>
      <c r="N122" s="67"/>
      <c r="O122" s="6"/>
    </row>
    <row r="123" spans="2:15" ht="18.75" customHeight="1">
      <c r="B123" s="68"/>
      <c r="C123" s="102"/>
      <c r="D123" s="68"/>
      <c r="E123" s="81">
        <v>70</v>
      </c>
      <c r="F123" s="101"/>
      <c r="G123" s="101"/>
      <c r="H123" s="6"/>
      <c r="I123" s="4"/>
      <c r="J123" s="6" t="s">
        <v>28</v>
      </c>
      <c r="K123" s="7">
        <f ca="1">_xlfn.IFERROR(DATEDIF($J123,TODAY(),"Y"),"")</f>
      </c>
      <c r="L123" s="6"/>
      <c r="M123" s="6"/>
      <c r="N123" s="67"/>
      <c r="O123" s="6"/>
    </row>
    <row r="124" spans="6:9" ht="18.75" customHeight="1">
      <c r="F124" s="82"/>
      <c r="G124" s="82"/>
      <c r="H124" s="82"/>
      <c r="I124" s="82"/>
    </row>
    <row r="125" spans="5:8" ht="18.75" customHeight="1">
      <c r="E125" s="96"/>
      <c r="F125" s="82"/>
      <c r="G125" s="82"/>
      <c r="H125" s="82"/>
    </row>
    <row r="126" spans="5:6" ht="18.75" customHeight="1">
      <c r="E126" s="96"/>
      <c r="F126" s="82"/>
    </row>
  </sheetData>
  <sheetProtection/>
  <mergeCells count="13">
    <mergeCell ref="E1:G1"/>
    <mergeCell ref="E2:G2"/>
    <mergeCell ref="E3:G3"/>
    <mergeCell ref="E4:G4"/>
    <mergeCell ref="E5:G5"/>
    <mergeCell ref="H10:I10"/>
    <mergeCell ref="J9:N9"/>
    <mergeCell ref="O13:Q13"/>
    <mergeCell ref="I13:K13"/>
    <mergeCell ref="F11:G11"/>
    <mergeCell ref="H11:I11"/>
    <mergeCell ref="F10:G10"/>
    <mergeCell ref="F9:G9"/>
  </mergeCells>
  <dataValidations count="6">
    <dataValidation type="list" allowBlank="1" showInputMessage="1" showErrorMessage="1" errorTitle="番号入力エラー" error="申込書（メンバー表）の左に記載の番号を入力してください。&#10;また、重複しないよう入力してください。" imeMode="off" sqref="D54:D123">
      <formula1>"○"</formula1>
    </dataValidation>
    <dataValidation type="list" allowBlank="1" showInputMessage="1" showErrorMessage="1" sqref="G54:G123">
      <formula1>"GK,DF,MF,FW"</formula1>
    </dataValidation>
    <dataValidation type="list" allowBlank="1" showInputMessage="1" showErrorMessage="1" promptTitle="申込大会名称" prompt="表示さリストから選択" errorTitle="選択エラー" error="表示されるリストから選択してください。" sqref="J9:N9">
      <formula1>$J$1:$J$4</formula1>
    </dataValidation>
    <dataValidation type="whole" allowBlank="1" showInputMessage="1" showErrorMessage="1" promptTitle="番号入力" prompt="申込書の選手一覧に転記する行の番号（1から70）を入力" errorTitle="番号入力エラー" error="申込書（メンバー表）の選手一覧に転記する行の番号（1から70）を入力してください。&#10;また、重複しないよう入力してください。" imeMode="off" sqref="B54:B123">
      <formula1>1</formula1>
      <formula2>70</formula2>
    </dataValidation>
    <dataValidation type="whole" allowBlank="1" showInputMessage="1" showErrorMessage="1" errorTitle="番号入力エラー" error="申込書（メンバー表）の左に記載の番号を入力してください。&#10;また、重複しないよう入力してください。" imeMode="off" sqref="B16 D16">
      <formula1>1</formula1>
      <formula2>9</formula2>
    </dataValidation>
    <dataValidation type="whole" allowBlank="1" showInputMessage="1" showErrorMessage="1" promptTitle="番号入力" prompt="申込書（チーム役員）に転記する欄の番号（1から9）を入力" errorTitle="番号入力エラー" error="申込書（メンバー表）のチーム役員（スタッフ）一覧に転記する欄の番号（2から9）を入力してください。&#10;また、重複しないよう入力してください。" imeMode="off" sqref="B17:B45">
      <formula1>2</formula1>
      <formula2>9</formula2>
    </dataValidation>
  </dataValidations>
  <printOptions/>
  <pageMargins left="0.5905511811023623" right="0.1968503937007874" top="0.5905511811023623" bottom="0.5905511811023623" header="0.5118110236220472" footer="0.31496062992125984"/>
  <pageSetup fitToHeight="0" fitToWidth="1" horizontalDpi="1200" verticalDpi="1200" orientation="portrait" paperSize="9" scale="57" r:id="rId2"/>
  <drawing r:id="rId1"/>
</worksheet>
</file>

<file path=xl/worksheets/sheet4.xml><?xml version="1.0" encoding="utf-8"?>
<worksheet xmlns="http://schemas.openxmlformats.org/spreadsheetml/2006/main" xmlns:r="http://schemas.openxmlformats.org/officeDocument/2006/relationships">
  <sheetPr>
    <tabColor rgb="FFCCFFFF"/>
    <pageSetUpPr fitToPage="1"/>
  </sheetPr>
  <dimension ref="A1:N34"/>
  <sheetViews>
    <sheetView view="pageBreakPreview" zoomScaleSheetLayoutView="100" zoomScalePageLayoutView="0" workbookViewId="0" topLeftCell="A7">
      <selection activeCell="A1" sqref="A1:N1"/>
    </sheetView>
  </sheetViews>
  <sheetFormatPr defaultColWidth="9.00390625" defaultRowHeight="13.5"/>
  <cols>
    <col min="1" max="1" width="3.625" style="69" customWidth="1"/>
    <col min="2" max="2" width="6.625" style="69" customWidth="1"/>
    <col min="3" max="5" width="9.00390625" style="69" customWidth="1"/>
    <col min="6" max="7" width="4.625" style="69" customWidth="1"/>
    <col min="8" max="8" width="3.625" style="69" customWidth="1"/>
    <col min="9" max="9" width="6.625" style="69" customWidth="1"/>
    <col min="10" max="12" width="9.00390625" style="69" customWidth="1"/>
    <col min="13" max="14" width="4.625" style="69" customWidth="1"/>
    <col min="15" max="16384" width="9.00390625" style="69" customWidth="1"/>
  </cols>
  <sheetData>
    <row r="1" spans="1:14" ht="30" customHeight="1">
      <c r="A1" s="140" t="s">
        <v>115</v>
      </c>
      <c r="B1" s="140"/>
      <c r="C1" s="140"/>
      <c r="D1" s="140"/>
      <c r="E1" s="140"/>
      <c r="F1" s="140"/>
      <c r="G1" s="140"/>
      <c r="H1" s="140"/>
      <c r="I1" s="140"/>
      <c r="J1" s="140"/>
      <c r="K1" s="140"/>
      <c r="L1" s="140"/>
      <c r="M1" s="140"/>
      <c r="N1" s="140"/>
    </row>
    <row r="2" spans="1:14" ht="30" customHeight="1">
      <c r="A2" s="141" t="s">
        <v>15</v>
      </c>
      <c r="B2" s="141"/>
      <c r="C2" s="142">
        <f>'入力シート'!F11</f>
        <v>0</v>
      </c>
      <c r="D2" s="142"/>
      <c r="E2" s="142"/>
      <c r="F2" s="143" t="s">
        <v>116</v>
      </c>
      <c r="G2" s="144"/>
      <c r="H2" s="145">
        <f>'入力シート'!G16</f>
        <v>0</v>
      </c>
      <c r="I2" s="146"/>
      <c r="J2" s="147"/>
      <c r="K2" s="70" t="s">
        <v>117</v>
      </c>
      <c r="L2" s="145">
        <f>_xlfn.IFERROR(VLOOKUP("○",'入力シート'!$D$54:$I$123,5,),"")</f>
      </c>
      <c r="M2" s="146"/>
      <c r="N2" s="147"/>
    </row>
    <row r="3" spans="1:14" ht="30" customHeight="1">
      <c r="A3" s="141" t="s">
        <v>52</v>
      </c>
      <c r="B3" s="141"/>
      <c r="C3" s="151">
        <f>'入力シート'!F8</f>
        <v>0</v>
      </c>
      <c r="D3" s="151"/>
      <c r="E3" s="151"/>
      <c r="F3" s="152" t="s">
        <v>118</v>
      </c>
      <c r="G3" s="153"/>
      <c r="H3" s="148"/>
      <c r="I3" s="149"/>
      <c r="J3" s="150"/>
      <c r="K3" s="71" t="s">
        <v>119</v>
      </c>
      <c r="L3" s="148"/>
      <c r="M3" s="149"/>
      <c r="N3" s="150"/>
    </row>
    <row r="4" spans="1:14" ht="24" customHeight="1">
      <c r="A4" s="137">
        <v>1</v>
      </c>
      <c r="B4" s="72" t="s">
        <v>120</v>
      </c>
      <c r="C4" s="73" t="s">
        <v>26</v>
      </c>
      <c r="D4" s="139">
        <f>'入力シート'!G16</f>
        <v>0</v>
      </c>
      <c r="E4" s="139"/>
      <c r="F4" s="136">
        <f>'入力シート'!J16</f>
        <v>0</v>
      </c>
      <c r="G4" s="137" t="s">
        <v>121</v>
      </c>
      <c r="H4" s="137">
        <v>1</v>
      </c>
      <c r="I4" s="74" t="s">
        <v>120</v>
      </c>
      <c r="J4" s="73" t="s">
        <v>26</v>
      </c>
      <c r="K4" s="139">
        <f>_xlfn.IFERROR(VLOOKUP($H4,'入力シート'!$K$16:$O$30,2,),"")</f>
        <v>0</v>
      </c>
      <c r="L4" s="139"/>
      <c r="M4" s="136">
        <f>_xlfn.IFERROR(VLOOKUP($H4,'入力シート'!$K$16:$O$30,5,),"")</f>
        <v>0</v>
      </c>
      <c r="N4" s="137" t="s">
        <v>121</v>
      </c>
    </row>
    <row r="5" spans="1:14" ht="24" customHeight="1">
      <c r="A5" s="137"/>
      <c r="B5" s="75" t="s">
        <v>122</v>
      </c>
      <c r="C5" s="76" t="s">
        <v>91</v>
      </c>
      <c r="D5" s="138">
        <f>'入力シート'!I16</f>
        <v>0</v>
      </c>
      <c r="E5" s="138"/>
      <c r="F5" s="136"/>
      <c r="G5" s="137"/>
      <c r="H5" s="137"/>
      <c r="I5" s="77" t="s">
        <v>123</v>
      </c>
      <c r="J5" s="76" t="s">
        <v>91</v>
      </c>
      <c r="K5" s="138">
        <f>_xlfn.IFERROR(VLOOKUP($H4,'入力シート'!$K$16:$O$30,4,),"")</f>
        <v>0</v>
      </c>
      <c r="L5" s="138"/>
      <c r="M5" s="136"/>
      <c r="N5" s="137"/>
    </row>
    <row r="6" spans="1:14" ht="24" customHeight="1">
      <c r="A6" s="137">
        <v>2</v>
      </c>
      <c r="B6" s="72" t="s">
        <v>120</v>
      </c>
      <c r="C6" s="73" t="s">
        <v>26</v>
      </c>
      <c r="D6" s="139">
        <f>_xlfn.IFERROR(VLOOKUP($A6,'入力シート'!$E$16:$J$30,3,),"")</f>
        <v>0</v>
      </c>
      <c r="E6" s="139"/>
      <c r="F6" s="136">
        <f>_xlfn.IFERROR(VLOOKUP($A6,'入力シート'!$E$16:$J$30,6,),"")</f>
        <v>0</v>
      </c>
      <c r="G6" s="137" t="s">
        <v>121</v>
      </c>
      <c r="H6" s="137">
        <v>2</v>
      </c>
      <c r="I6" s="74" t="s">
        <v>120</v>
      </c>
      <c r="J6" s="73" t="s">
        <v>26</v>
      </c>
      <c r="K6" s="139">
        <f>_xlfn.IFERROR(VLOOKUP($H6,'入力シート'!$K$16:$O$30,2,),"")</f>
        <v>0</v>
      </c>
      <c r="L6" s="139"/>
      <c r="M6" s="136">
        <f>_xlfn.IFERROR(VLOOKUP($H6,'入力シート'!$K$16:$O$30,5,),"")</f>
        <v>0</v>
      </c>
      <c r="N6" s="137" t="s">
        <v>121</v>
      </c>
    </row>
    <row r="7" spans="1:14" ht="24" customHeight="1">
      <c r="A7" s="137"/>
      <c r="B7" s="75" t="s">
        <v>122</v>
      </c>
      <c r="C7" s="76" t="s">
        <v>91</v>
      </c>
      <c r="D7" s="138">
        <f>_xlfn.IFERROR(VLOOKUP($A6,'入力シート'!$E$16:$J$30,5,),"")</f>
        <v>0</v>
      </c>
      <c r="E7" s="138"/>
      <c r="F7" s="136"/>
      <c r="G7" s="137"/>
      <c r="H7" s="137"/>
      <c r="I7" s="77" t="s">
        <v>123</v>
      </c>
      <c r="J7" s="76" t="s">
        <v>91</v>
      </c>
      <c r="K7" s="138">
        <f>_xlfn.IFERROR(VLOOKUP($H6,'入力シート'!$K$16:$O$30,4,),"")</f>
        <v>0</v>
      </c>
      <c r="L7" s="138"/>
      <c r="M7" s="136"/>
      <c r="N7" s="137"/>
    </row>
    <row r="8" spans="1:14" ht="24" customHeight="1">
      <c r="A8" s="137">
        <v>3</v>
      </c>
      <c r="B8" s="72" t="s">
        <v>120</v>
      </c>
      <c r="C8" s="73" t="s">
        <v>26</v>
      </c>
      <c r="D8" s="139">
        <f>_xlfn.IFERROR(VLOOKUP($A8,'入力シート'!$E$16:$J$30,3,),"")</f>
        <v>0</v>
      </c>
      <c r="E8" s="139"/>
      <c r="F8" s="136">
        <f>_xlfn.IFERROR(VLOOKUP($A8,'入力シート'!$E$16:$J$30,6,),"")</f>
        <v>0</v>
      </c>
      <c r="G8" s="137" t="s">
        <v>121</v>
      </c>
      <c r="H8" s="137">
        <v>3</v>
      </c>
      <c r="I8" s="74" t="s">
        <v>120</v>
      </c>
      <c r="J8" s="73" t="s">
        <v>26</v>
      </c>
      <c r="K8" s="139">
        <f>_xlfn.IFERROR(VLOOKUP($H8,'入力シート'!$K$16:$O$30,2,),"")</f>
        <v>0</v>
      </c>
      <c r="L8" s="139"/>
      <c r="M8" s="136">
        <f>_xlfn.IFERROR(VLOOKUP($H8,'入力シート'!$K$16:$O$30,5,),"")</f>
        <v>0</v>
      </c>
      <c r="N8" s="137" t="s">
        <v>121</v>
      </c>
    </row>
    <row r="9" spans="1:14" ht="24" customHeight="1">
      <c r="A9" s="137"/>
      <c r="B9" s="75" t="s">
        <v>122</v>
      </c>
      <c r="C9" s="76" t="s">
        <v>91</v>
      </c>
      <c r="D9" s="138">
        <f>_xlfn.IFERROR(VLOOKUP($A8,'入力シート'!$E$16:$J$30,5,),"")</f>
        <v>0</v>
      </c>
      <c r="E9" s="138"/>
      <c r="F9" s="136"/>
      <c r="G9" s="137"/>
      <c r="H9" s="137"/>
      <c r="I9" s="77" t="s">
        <v>123</v>
      </c>
      <c r="J9" s="76" t="s">
        <v>91</v>
      </c>
      <c r="K9" s="138">
        <f>_xlfn.IFERROR(VLOOKUP($H8,'入力シート'!$K$16:$O$30,4,),"")</f>
        <v>0</v>
      </c>
      <c r="L9" s="138"/>
      <c r="M9" s="136"/>
      <c r="N9" s="137"/>
    </row>
    <row r="10" spans="1:14" ht="24" customHeight="1">
      <c r="A10" s="137">
        <v>4</v>
      </c>
      <c r="B10" s="72" t="s">
        <v>120</v>
      </c>
      <c r="C10" s="73" t="s">
        <v>26</v>
      </c>
      <c r="D10" s="139">
        <f>_xlfn.IFERROR(VLOOKUP($A10,'入力シート'!$E$16:$J$30,3,),"")</f>
        <v>0</v>
      </c>
      <c r="E10" s="139"/>
      <c r="F10" s="136">
        <f>_xlfn.IFERROR(VLOOKUP($A10,'入力シート'!$E$16:$J$30,6,),"")</f>
        <v>0</v>
      </c>
      <c r="G10" s="137" t="s">
        <v>121</v>
      </c>
      <c r="H10" s="137">
        <v>4</v>
      </c>
      <c r="I10" s="74" t="s">
        <v>120</v>
      </c>
      <c r="J10" s="73" t="s">
        <v>26</v>
      </c>
      <c r="K10" s="139">
        <f>_xlfn.IFERROR(VLOOKUP($H10,'入力シート'!$K$16:$O$30,2,),"")</f>
        <v>0</v>
      </c>
      <c r="L10" s="139"/>
      <c r="M10" s="136">
        <f>_xlfn.IFERROR(VLOOKUP($H10,'入力シート'!$K$16:$O$30,5,),"")</f>
        <v>0</v>
      </c>
      <c r="N10" s="137" t="s">
        <v>121</v>
      </c>
    </row>
    <row r="11" spans="1:14" ht="24" customHeight="1">
      <c r="A11" s="137"/>
      <c r="B11" s="75" t="s">
        <v>122</v>
      </c>
      <c r="C11" s="76" t="s">
        <v>91</v>
      </c>
      <c r="D11" s="138">
        <f>_xlfn.IFERROR(VLOOKUP($A10,'入力シート'!$E$16:$J$30,5,),"")</f>
        <v>0</v>
      </c>
      <c r="E11" s="138"/>
      <c r="F11" s="136"/>
      <c r="G11" s="137"/>
      <c r="H11" s="137"/>
      <c r="I11" s="77" t="s">
        <v>123</v>
      </c>
      <c r="J11" s="76" t="s">
        <v>91</v>
      </c>
      <c r="K11" s="138">
        <f>_xlfn.IFERROR(VLOOKUP($H10,'入力シート'!$K$16:$O$30,4,),"")</f>
        <v>0</v>
      </c>
      <c r="L11" s="138"/>
      <c r="M11" s="136"/>
      <c r="N11" s="137"/>
    </row>
    <row r="12" spans="1:14" ht="24" customHeight="1">
      <c r="A12" s="137">
        <v>5</v>
      </c>
      <c r="B12" s="72" t="s">
        <v>120</v>
      </c>
      <c r="C12" s="73" t="s">
        <v>26</v>
      </c>
      <c r="D12" s="139">
        <f>_xlfn.IFERROR(VLOOKUP($A12,'入力シート'!$E$16:$J$30,3,),"")</f>
        <v>0</v>
      </c>
      <c r="E12" s="139"/>
      <c r="F12" s="136">
        <f>_xlfn.IFERROR(VLOOKUP($A12,'入力シート'!$E$16:$J$30,6,),"")</f>
        <v>0</v>
      </c>
      <c r="G12" s="137" t="s">
        <v>121</v>
      </c>
      <c r="H12" s="137">
        <v>5</v>
      </c>
      <c r="I12" s="74" t="s">
        <v>120</v>
      </c>
      <c r="J12" s="73" t="s">
        <v>26</v>
      </c>
      <c r="K12" s="139">
        <f>_xlfn.IFERROR(VLOOKUP($H12,'入力シート'!$K$16:$O$30,2,),"")</f>
        <v>0</v>
      </c>
      <c r="L12" s="139"/>
      <c r="M12" s="136">
        <f>_xlfn.IFERROR(VLOOKUP($H12,'入力シート'!$K$16:$O$30,5,),"")</f>
        <v>0</v>
      </c>
      <c r="N12" s="137" t="s">
        <v>121</v>
      </c>
    </row>
    <row r="13" spans="1:14" ht="24" customHeight="1">
      <c r="A13" s="137"/>
      <c r="B13" s="75" t="s">
        <v>122</v>
      </c>
      <c r="C13" s="76" t="s">
        <v>91</v>
      </c>
      <c r="D13" s="138">
        <f>_xlfn.IFERROR(VLOOKUP($A12,'入力シート'!$E$16:$J$30,5,),"")</f>
        <v>0</v>
      </c>
      <c r="E13" s="138"/>
      <c r="F13" s="136"/>
      <c r="G13" s="137"/>
      <c r="H13" s="137"/>
      <c r="I13" s="77" t="s">
        <v>123</v>
      </c>
      <c r="J13" s="76" t="s">
        <v>91</v>
      </c>
      <c r="K13" s="138">
        <f>_xlfn.IFERROR(VLOOKUP($H12,'入力シート'!$K$16:$O$30,4,),"")</f>
        <v>0</v>
      </c>
      <c r="L13" s="138"/>
      <c r="M13" s="136"/>
      <c r="N13" s="137"/>
    </row>
    <row r="14" spans="1:14" ht="24" customHeight="1">
      <c r="A14" s="137">
        <v>6</v>
      </c>
      <c r="B14" s="72" t="s">
        <v>120</v>
      </c>
      <c r="C14" s="73" t="s">
        <v>26</v>
      </c>
      <c r="D14" s="139">
        <f>_xlfn.IFERROR(VLOOKUP($A14,'入力シート'!$E$16:$J$30,3,),"")</f>
        <v>0</v>
      </c>
      <c r="E14" s="139"/>
      <c r="F14" s="136">
        <f>_xlfn.IFERROR(VLOOKUP($A14,'入力シート'!$E$16:$J$30,6,),"")</f>
        <v>0</v>
      </c>
      <c r="G14" s="137" t="s">
        <v>121</v>
      </c>
      <c r="H14" s="137">
        <v>6</v>
      </c>
      <c r="I14" s="74" t="s">
        <v>120</v>
      </c>
      <c r="J14" s="73" t="s">
        <v>26</v>
      </c>
      <c r="K14" s="139">
        <f>_xlfn.IFERROR(VLOOKUP($H14,'入力シート'!$K$16:$O$30,2,),"")</f>
        <v>0</v>
      </c>
      <c r="L14" s="139"/>
      <c r="M14" s="136">
        <f>_xlfn.IFERROR(VLOOKUP($H14,'入力シート'!$K$16:$O$30,5,),"")</f>
        <v>0</v>
      </c>
      <c r="N14" s="137" t="s">
        <v>121</v>
      </c>
    </row>
    <row r="15" spans="1:14" ht="24" customHeight="1">
      <c r="A15" s="137"/>
      <c r="B15" s="75" t="s">
        <v>122</v>
      </c>
      <c r="C15" s="76" t="s">
        <v>91</v>
      </c>
      <c r="D15" s="138">
        <f>_xlfn.IFERROR(VLOOKUP($A14,'入力シート'!$E$16:$J$30,5,),"")</f>
        <v>0</v>
      </c>
      <c r="E15" s="138"/>
      <c r="F15" s="136"/>
      <c r="G15" s="137"/>
      <c r="H15" s="137"/>
      <c r="I15" s="77" t="s">
        <v>123</v>
      </c>
      <c r="J15" s="76" t="s">
        <v>91</v>
      </c>
      <c r="K15" s="138">
        <f>_xlfn.IFERROR(VLOOKUP($H14,'入力シート'!$K$16:$O$30,4,),"")</f>
        <v>0</v>
      </c>
      <c r="L15" s="138"/>
      <c r="M15" s="136"/>
      <c r="N15" s="137"/>
    </row>
    <row r="16" spans="1:14" ht="24" customHeight="1">
      <c r="A16" s="137">
        <v>7</v>
      </c>
      <c r="B16" s="72" t="s">
        <v>120</v>
      </c>
      <c r="C16" s="73" t="s">
        <v>26</v>
      </c>
      <c r="D16" s="139">
        <f>_xlfn.IFERROR(VLOOKUP($A16,'入力シート'!$E$16:$J$30,3,),"")</f>
        <v>0</v>
      </c>
      <c r="E16" s="139"/>
      <c r="F16" s="136">
        <f>_xlfn.IFERROR(VLOOKUP($A16,'入力シート'!$E$16:$J$30,6,),"")</f>
        <v>0</v>
      </c>
      <c r="G16" s="137" t="s">
        <v>121</v>
      </c>
      <c r="H16" s="137">
        <v>7</v>
      </c>
      <c r="I16" s="74" t="s">
        <v>120</v>
      </c>
      <c r="J16" s="73" t="s">
        <v>26</v>
      </c>
      <c r="K16" s="139">
        <f>_xlfn.IFERROR(VLOOKUP($H16,'入力シート'!$K$16:$O$30,2,),"")</f>
        <v>0</v>
      </c>
      <c r="L16" s="139"/>
      <c r="M16" s="136">
        <f>_xlfn.IFERROR(VLOOKUP($H16,'入力シート'!$K$16:$O$30,5,),"")</f>
        <v>0</v>
      </c>
      <c r="N16" s="137" t="s">
        <v>121</v>
      </c>
    </row>
    <row r="17" spans="1:14" ht="24" customHeight="1">
      <c r="A17" s="137"/>
      <c r="B17" s="75" t="s">
        <v>122</v>
      </c>
      <c r="C17" s="76" t="s">
        <v>91</v>
      </c>
      <c r="D17" s="138">
        <f>_xlfn.IFERROR(VLOOKUP($A16,'入力シート'!$E$16:$J$30,5,),"")</f>
        <v>0</v>
      </c>
      <c r="E17" s="138"/>
      <c r="F17" s="136"/>
      <c r="G17" s="137"/>
      <c r="H17" s="137"/>
      <c r="I17" s="77" t="s">
        <v>123</v>
      </c>
      <c r="J17" s="76" t="s">
        <v>91</v>
      </c>
      <c r="K17" s="138">
        <f>_xlfn.IFERROR(VLOOKUP($H16,'入力シート'!$K$16:$O$30,4,),"")</f>
        <v>0</v>
      </c>
      <c r="L17" s="138"/>
      <c r="M17" s="136"/>
      <c r="N17" s="137"/>
    </row>
    <row r="18" spans="1:14" ht="24" customHeight="1">
      <c r="A18" s="137">
        <v>8</v>
      </c>
      <c r="B18" s="72" t="s">
        <v>120</v>
      </c>
      <c r="C18" s="73" t="s">
        <v>26</v>
      </c>
      <c r="D18" s="139">
        <f>_xlfn.IFERROR(VLOOKUP($A18,'入力シート'!$E$16:$J$30,3,),"")</f>
        <v>0</v>
      </c>
      <c r="E18" s="139"/>
      <c r="F18" s="136">
        <f>_xlfn.IFERROR(VLOOKUP($A18,'入力シート'!$E$16:$J$30,6,),"")</f>
        <v>0</v>
      </c>
      <c r="G18" s="137" t="s">
        <v>121</v>
      </c>
      <c r="H18" s="137">
        <v>8</v>
      </c>
      <c r="I18" s="74" t="s">
        <v>120</v>
      </c>
      <c r="J18" s="73" t="s">
        <v>26</v>
      </c>
      <c r="K18" s="139">
        <f>_xlfn.IFERROR(VLOOKUP($H18,'入力シート'!$K$16:$O$30,2,),"")</f>
        <v>0</v>
      </c>
      <c r="L18" s="139"/>
      <c r="M18" s="136">
        <f>_xlfn.IFERROR(VLOOKUP($H18,'入力シート'!$K$16:$O$30,5,),"")</f>
        <v>0</v>
      </c>
      <c r="N18" s="137" t="s">
        <v>121</v>
      </c>
    </row>
    <row r="19" spans="1:14" ht="24" customHeight="1">
      <c r="A19" s="137"/>
      <c r="B19" s="75" t="s">
        <v>122</v>
      </c>
      <c r="C19" s="76" t="s">
        <v>91</v>
      </c>
      <c r="D19" s="138">
        <f>_xlfn.IFERROR(VLOOKUP($A18,'入力シート'!$E$16:$J$30,5,),"")</f>
        <v>0</v>
      </c>
      <c r="E19" s="138"/>
      <c r="F19" s="136"/>
      <c r="G19" s="137"/>
      <c r="H19" s="137"/>
      <c r="I19" s="77" t="s">
        <v>123</v>
      </c>
      <c r="J19" s="76" t="s">
        <v>91</v>
      </c>
      <c r="K19" s="138">
        <f>_xlfn.IFERROR(VLOOKUP($H18,'入力シート'!$K$16:$O$30,4,),"")</f>
        <v>0</v>
      </c>
      <c r="L19" s="138"/>
      <c r="M19" s="136"/>
      <c r="N19" s="137"/>
    </row>
    <row r="20" spans="1:14" ht="24" customHeight="1">
      <c r="A20" s="137">
        <v>9</v>
      </c>
      <c r="B20" s="72" t="s">
        <v>120</v>
      </c>
      <c r="C20" s="73" t="s">
        <v>26</v>
      </c>
      <c r="D20" s="139">
        <f>_xlfn.IFERROR(VLOOKUP($A20,'入力シート'!$E$16:$J$30,3,),"")</f>
        <v>0</v>
      </c>
      <c r="E20" s="139"/>
      <c r="F20" s="136">
        <f>_xlfn.IFERROR(VLOOKUP($A20,'入力シート'!$E$16:$J$30,6,),"")</f>
        <v>0</v>
      </c>
      <c r="G20" s="137" t="s">
        <v>121</v>
      </c>
      <c r="H20" s="137">
        <v>9</v>
      </c>
      <c r="I20" s="74" t="s">
        <v>120</v>
      </c>
      <c r="J20" s="73" t="s">
        <v>26</v>
      </c>
      <c r="K20" s="139">
        <f>_xlfn.IFERROR(VLOOKUP($H20,'入力シート'!$K$16:$O$30,2,),"")</f>
        <v>0</v>
      </c>
      <c r="L20" s="139"/>
      <c r="M20" s="136">
        <f>_xlfn.IFERROR(VLOOKUP($H20,'入力シート'!$K$16:$O$30,5,),"")</f>
        <v>0</v>
      </c>
      <c r="N20" s="137" t="s">
        <v>121</v>
      </c>
    </row>
    <row r="21" spans="1:14" ht="24" customHeight="1">
      <c r="A21" s="137"/>
      <c r="B21" s="75" t="s">
        <v>122</v>
      </c>
      <c r="C21" s="76" t="s">
        <v>91</v>
      </c>
      <c r="D21" s="138">
        <f>_xlfn.IFERROR(VLOOKUP($A20,'入力シート'!$E$16:$J$30,5,),"")</f>
        <v>0</v>
      </c>
      <c r="E21" s="138"/>
      <c r="F21" s="136"/>
      <c r="G21" s="137"/>
      <c r="H21" s="137"/>
      <c r="I21" s="77" t="s">
        <v>123</v>
      </c>
      <c r="J21" s="76" t="s">
        <v>91</v>
      </c>
      <c r="K21" s="138">
        <f>_xlfn.IFERROR(VLOOKUP($H20,'入力シート'!$K$16:$O$30,4,),"")</f>
        <v>0</v>
      </c>
      <c r="L21" s="138"/>
      <c r="M21" s="136"/>
      <c r="N21" s="137"/>
    </row>
    <row r="22" spans="1:14" ht="24" customHeight="1">
      <c r="A22" s="137">
        <v>10</v>
      </c>
      <c r="B22" s="72" t="s">
        <v>120</v>
      </c>
      <c r="C22" s="73" t="s">
        <v>26</v>
      </c>
      <c r="D22" s="139">
        <f>_xlfn.IFERROR(VLOOKUP($A22,'入力シート'!$E$16:$J$30,3,),"")</f>
        <v>0</v>
      </c>
      <c r="E22" s="139"/>
      <c r="F22" s="136">
        <f>_xlfn.IFERROR(VLOOKUP($A22,'入力シート'!$E$16:$J$30,6,),"")</f>
        <v>0</v>
      </c>
      <c r="G22" s="137" t="s">
        <v>121</v>
      </c>
      <c r="H22" s="137">
        <v>10</v>
      </c>
      <c r="I22" s="74" t="s">
        <v>120</v>
      </c>
      <c r="J22" s="73" t="s">
        <v>26</v>
      </c>
      <c r="K22" s="139">
        <f>_xlfn.IFERROR(VLOOKUP($H22,'入力シート'!$K$16:$O$30,2,),"")</f>
        <v>0</v>
      </c>
      <c r="L22" s="139"/>
      <c r="M22" s="136">
        <f>_xlfn.IFERROR(VLOOKUP($H22,'入力シート'!$K$16:$O$30,5,),"")</f>
        <v>0</v>
      </c>
      <c r="N22" s="137" t="s">
        <v>121</v>
      </c>
    </row>
    <row r="23" spans="1:14" ht="24" customHeight="1">
      <c r="A23" s="137"/>
      <c r="B23" s="75" t="s">
        <v>122</v>
      </c>
      <c r="C23" s="76" t="s">
        <v>91</v>
      </c>
      <c r="D23" s="138">
        <f>_xlfn.IFERROR(VLOOKUP($A22,'入力シート'!$E$16:$J$30,5,),"")</f>
        <v>0</v>
      </c>
      <c r="E23" s="138"/>
      <c r="F23" s="136"/>
      <c r="G23" s="137"/>
      <c r="H23" s="137"/>
      <c r="I23" s="77" t="s">
        <v>123</v>
      </c>
      <c r="J23" s="76" t="s">
        <v>91</v>
      </c>
      <c r="K23" s="138">
        <f>_xlfn.IFERROR(VLOOKUP($H22,'入力シート'!$K$16:$O$30,4,),"")</f>
        <v>0</v>
      </c>
      <c r="L23" s="138"/>
      <c r="M23" s="136"/>
      <c r="N23" s="137"/>
    </row>
    <row r="24" spans="1:14" ht="24" customHeight="1">
      <c r="A24" s="137">
        <v>11</v>
      </c>
      <c r="B24" s="72" t="s">
        <v>120</v>
      </c>
      <c r="C24" s="73" t="s">
        <v>26</v>
      </c>
      <c r="D24" s="139">
        <f>_xlfn.IFERROR(VLOOKUP($A24,'入力シート'!$E$16:$J$30,3,),"")</f>
        <v>0</v>
      </c>
      <c r="E24" s="139"/>
      <c r="F24" s="136">
        <f>_xlfn.IFERROR(VLOOKUP($A24,'入力シート'!$E$16:$J$30,6,),"")</f>
        <v>0</v>
      </c>
      <c r="G24" s="137" t="s">
        <v>121</v>
      </c>
      <c r="H24" s="137">
        <v>11</v>
      </c>
      <c r="I24" s="74" t="s">
        <v>120</v>
      </c>
      <c r="J24" s="73" t="s">
        <v>26</v>
      </c>
      <c r="K24" s="139">
        <f>_xlfn.IFERROR(VLOOKUP($H24,'入力シート'!$K$16:$O$30,2,),"")</f>
        <v>0</v>
      </c>
      <c r="L24" s="139"/>
      <c r="M24" s="136">
        <f>_xlfn.IFERROR(VLOOKUP($H24,'入力シート'!$K$16:$O$30,5,),"")</f>
        <v>0</v>
      </c>
      <c r="N24" s="137" t="s">
        <v>121</v>
      </c>
    </row>
    <row r="25" spans="1:14" ht="24" customHeight="1">
      <c r="A25" s="137"/>
      <c r="B25" s="75" t="s">
        <v>122</v>
      </c>
      <c r="C25" s="76" t="s">
        <v>91</v>
      </c>
      <c r="D25" s="138">
        <f>_xlfn.IFERROR(VLOOKUP($A24,'入力シート'!$E$16:$J$30,5,),"")</f>
        <v>0</v>
      </c>
      <c r="E25" s="138"/>
      <c r="F25" s="136"/>
      <c r="G25" s="137"/>
      <c r="H25" s="137"/>
      <c r="I25" s="77" t="s">
        <v>123</v>
      </c>
      <c r="J25" s="76" t="s">
        <v>91</v>
      </c>
      <c r="K25" s="138">
        <f>_xlfn.IFERROR(VLOOKUP($H24,'入力シート'!$K$16:$O$30,4,),"")</f>
        <v>0</v>
      </c>
      <c r="L25" s="138"/>
      <c r="M25" s="136"/>
      <c r="N25" s="137"/>
    </row>
    <row r="26" spans="1:14" ht="24" customHeight="1">
      <c r="A26" s="137">
        <v>12</v>
      </c>
      <c r="B26" s="72" t="s">
        <v>120</v>
      </c>
      <c r="C26" s="73" t="s">
        <v>26</v>
      </c>
      <c r="D26" s="139">
        <f>_xlfn.IFERROR(VLOOKUP($A26,'入力シート'!$E$16:$J$30,3,),"")</f>
        <v>0</v>
      </c>
      <c r="E26" s="139"/>
      <c r="F26" s="136">
        <f>_xlfn.IFERROR(VLOOKUP($A26,'入力シート'!$E$16:$J$30,6,),"")</f>
        <v>0</v>
      </c>
      <c r="G26" s="137" t="s">
        <v>121</v>
      </c>
      <c r="H26" s="137">
        <v>12</v>
      </c>
      <c r="I26" s="74" t="s">
        <v>120</v>
      </c>
      <c r="J26" s="73" t="s">
        <v>26</v>
      </c>
      <c r="K26" s="139">
        <f>_xlfn.IFERROR(VLOOKUP($H26,'入力シート'!$K$16:$O$30,2,),"")</f>
        <v>0</v>
      </c>
      <c r="L26" s="139"/>
      <c r="M26" s="136">
        <f>_xlfn.IFERROR(VLOOKUP($H26,'入力シート'!$K$16:$O$30,5,),"")</f>
        <v>0</v>
      </c>
      <c r="N26" s="137" t="s">
        <v>121</v>
      </c>
    </row>
    <row r="27" spans="1:14" ht="24" customHeight="1">
      <c r="A27" s="137"/>
      <c r="B27" s="75" t="s">
        <v>122</v>
      </c>
      <c r="C27" s="76" t="s">
        <v>91</v>
      </c>
      <c r="D27" s="138">
        <f>_xlfn.IFERROR(VLOOKUP($A26,'入力シート'!$E$16:$J$30,5,),"")</f>
        <v>0</v>
      </c>
      <c r="E27" s="138"/>
      <c r="F27" s="136"/>
      <c r="G27" s="137"/>
      <c r="H27" s="137"/>
      <c r="I27" s="77" t="s">
        <v>123</v>
      </c>
      <c r="J27" s="76" t="s">
        <v>91</v>
      </c>
      <c r="K27" s="138">
        <f>_xlfn.IFERROR(VLOOKUP($H26,'入力シート'!$K$16:$O$30,4,),"")</f>
        <v>0</v>
      </c>
      <c r="L27" s="138"/>
      <c r="M27" s="136"/>
      <c r="N27" s="137"/>
    </row>
    <row r="28" spans="1:14" ht="24" customHeight="1">
      <c r="A28" s="137">
        <v>13</v>
      </c>
      <c r="B28" s="72" t="s">
        <v>120</v>
      </c>
      <c r="C28" s="73" t="s">
        <v>26</v>
      </c>
      <c r="D28" s="139">
        <f>_xlfn.IFERROR(VLOOKUP($A28,'入力シート'!$E$16:$J$30,3,),"")</f>
        <v>0</v>
      </c>
      <c r="E28" s="139"/>
      <c r="F28" s="136">
        <f>_xlfn.IFERROR(VLOOKUP($A28,'入力シート'!$E$16:$J$30,6,),"")</f>
        <v>0</v>
      </c>
      <c r="G28" s="137" t="s">
        <v>121</v>
      </c>
      <c r="H28" s="137">
        <v>13</v>
      </c>
      <c r="I28" s="74" t="s">
        <v>120</v>
      </c>
      <c r="J28" s="73" t="s">
        <v>26</v>
      </c>
      <c r="K28" s="139">
        <f>_xlfn.IFERROR(VLOOKUP($H28,'入力シート'!$K$16:$O$30,2,),"")</f>
        <v>0</v>
      </c>
      <c r="L28" s="139"/>
      <c r="M28" s="136">
        <f>_xlfn.IFERROR(VLOOKUP($H28,'入力シート'!$K$16:$O$30,5,),"")</f>
        <v>0</v>
      </c>
      <c r="N28" s="137" t="s">
        <v>121</v>
      </c>
    </row>
    <row r="29" spans="1:14" ht="24" customHeight="1">
      <c r="A29" s="137"/>
      <c r="B29" s="75" t="s">
        <v>122</v>
      </c>
      <c r="C29" s="76" t="s">
        <v>91</v>
      </c>
      <c r="D29" s="138">
        <f>_xlfn.IFERROR(VLOOKUP($A28,'入力シート'!$E$16:$J$30,5,),"")</f>
        <v>0</v>
      </c>
      <c r="E29" s="138"/>
      <c r="F29" s="136"/>
      <c r="G29" s="137"/>
      <c r="H29" s="137"/>
      <c r="I29" s="77" t="s">
        <v>123</v>
      </c>
      <c r="J29" s="76" t="s">
        <v>91</v>
      </c>
      <c r="K29" s="138">
        <f>_xlfn.IFERROR(VLOOKUP($H28,'入力シート'!$K$16:$O$30,4,),"")</f>
        <v>0</v>
      </c>
      <c r="L29" s="138"/>
      <c r="M29" s="136"/>
      <c r="N29" s="137"/>
    </row>
    <row r="30" spans="1:14" ht="24" customHeight="1">
      <c r="A30" s="137">
        <v>14</v>
      </c>
      <c r="B30" s="72" t="s">
        <v>120</v>
      </c>
      <c r="C30" s="73" t="s">
        <v>26</v>
      </c>
      <c r="D30" s="139">
        <f>_xlfn.IFERROR(VLOOKUP($A30,'入力シート'!$E$16:$J$30,3,),"")</f>
        <v>0</v>
      </c>
      <c r="E30" s="139"/>
      <c r="F30" s="136">
        <f>_xlfn.IFERROR(VLOOKUP($A30,'入力シート'!$E$16:$J$30,6,),"")</f>
        <v>0</v>
      </c>
      <c r="G30" s="137" t="s">
        <v>121</v>
      </c>
      <c r="H30" s="137">
        <v>14</v>
      </c>
      <c r="I30" s="74" t="s">
        <v>120</v>
      </c>
      <c r="J30" s="73" t="s">
        <v>26</v>
      </c>
      <c r="K30" s="139">
        <f>_xlfn.IFERROR(VLOOKUP($H30,'入力シート'!$K$16:$O$30,2,),"")</f>
        <v>0</v>
      </c>
      <c r="L30" s="139"/>
      <c r="M30" s="136">
        <f>_xlfn.IFERROR(VLOOKUP($H30,'入力シート'!$K$16:$O$30,5,),"")</f>
        <v>0</v>
      </c>
      <c r="N30" s="137" t="s">
        <v>121</v>
      </c>
    </row>
    <row r="31" spans="1:14" ht="24" customHeight="1">
      <c r="A31" s="137"/>
      <c r="B31" s="75" t="s">
        <v>122</v>
      </c>
      <c r="C31" s="76" t="s">
        <v>91</v>
      </c>
      <c r="D31" s="138">
        <f>_xlfn.IFERROR(VLOOKUP($A30,'入力シート'!$E$16:$J$30,5,),"")</f>
        <v>0</v>
      </c>
      <c r="E31" s="138"/>
      <c r="F31" s="136"/>
      <c r="G31" s="137"/>
      <c r="H31" s="137"/>
      <c r="I31" s="77" t="s">
        <v>123</v>
      </c>
      <c r="J31" s="76" t="s">
        <v>91</v>
      </c>
      <c r="K31" s="138">
        <f>_xlfn.IFERROR(VLOOKUP($H30,'入力シート'!$K$16:$O$30,4,),"")</f>
        <v>0</v>
      </c>
      <c r="L31" s="138"/>
      <c r="M31" s="136"/>
      <c r="N31" s="137"/>
    </row>
    <row r="32" spans="1:14" ht="24" customHeight="1">
      <c r="A32" s="137">
        <v>15</v>
      </c>
      <c r="B32" s="72" t="s">
        <v>120</v>
      </c>
      <c r="C32" s="73" t="s">
        <v>26</v>
      </c>
      <c r="D32" s="139">
        <f>_xlfn.IFERROR(VLOOKUP($A32,'入力シート'!$E$16:$J$30,3,),"")</f>
        <v>0</v>
      </c>
      <c r="E32" s="139"/>
      <c r="F32" s="136">
        <f>_xlfn.IFERROR(VLOOKUP($A32,'入力シート'!$E$16:$J$30,6,),"")</f>
        <v>0</v>
      </c>
      <c r="G32" s="137" t="s">
        <v>121</v>
      </c>
      <c r="H32" s="137">
        <v>15</v>
      </c>
      <c r="I32" s="74" t="s">
        <v>120</v>
      </c>
      <c r="J32" s="73" t="s">
        <v>26</v>
      </c>
      <c r="K32" s="139">
        <f>_xlfn.IFERROR(VLOOKUP($H32,'入力シート'!$K$16:$O$30,2,),"")</f>
        <v>0</v>
      </c>
      <c r="L32" s="139"/>
      <c r="M32" s="136">
        <f>_xlfn.IFERROR(VLOOKUP($H32,'入力シート'!$K$16:$O$30,5,),"")</f>
        <v>0</v>
      </c>
      <c r="N32" s="137" t="s">
        <v>121</v>
      </c>
    </row>
    <row r="33" spans="1:14" ht="24" customHeight="1">
      <c r="A33" s="137"/>
      <c r="B33" s="75" t="s">
        <v>122</v>
      </c>
      <c r="C33" s="76" t="s">
        <v>91</v>
      </c>
      <c r="D33" s="138">
        <f>_xlfn.IFERROR(VLOOKUP($A32,'入力シート'!$E$16:$J$30,5,),"")</f>
        <v>0</v>
      </c>
      <c r="E33" s="138"/>
      <c r="F33" s="136"/>
      <c r="G33" s="137"/>
      <c r="H33" s="137"/>
      <c r="I33" s="77" t="s">
        <v>123</v>
      </c>
      <c r="J33" s="76" t="s">
        <v>91</v>
      </c>
      <c r="K33" s="138">
        <f>_xlfn.IFERROR(VLOOKUP($H32,'入力シート'!$K$16:$O$30,4,),"")</f>
        <v>0</v>
      </c>
      <c r="L33" s="138"/>
      <c r="M33" s="136"/>
      <c r="N33" s="137"/>
    </row>
    <row r="34" spans="2:14" ht="13.5">
      <c r="B34" s="78"/>
      <c r="C34" s="78"/>
      <c r="D34" s="78"/>
      <c r="E34" s="78"/>
      <c r="F34" s="78"/>
      <c r="G34" s="78"/>
      <c r="H34" s="78"/>
      <c r="I34" s="78"/>
      <c r="J34" s="78"/>
      <c r="K34" s="78"/>
      <c r="L34" s="78"/>
      <c r="M34" s="78"/>
      <c r="N34" s="78"/>
    </row>
  </sheetData>
  <sheetProtection password="852D" sheet="1" scenarios="1"/>
  <mergeCells count="159">
    <mergeCell ref="A1:N1"/>
    <mergeCell ref="A2:B2"/>
    <mergeCell ref="C2:E2"/>
    <mergeCell ref="F2:G2"/>
    <mergeCell ref="H2:J3"/>
    <mergeCell ref="L2:N3"/>
    <mergeCell ref="A3:B3"/>
    <mergeCell ref="C3:E3"/>
    <mergeCell ref="F3:G3"/>
    <mergeCell ref="A4:A5"/>
    <mergeCell ref="D4:E4"/>
    <mergeCell ref="F4:F5"/>
    <mergeCell ref="G4:G5"/>
    <mergeCell ref="H4:H5"/>
    <mergeCell ref="K4:L4"/>
    <mergeCell ref="M4:M5"/>
    <mergeCell ref="N4:N5"/>
    <mergeCell ref="D5:E5"/>
    <mergeCell ref="K5:L5"/>
    <mergeCell ref="A6:A7"/>
    <mergeCell ref="D6:E6"/>
    <mergeCell ref="F6:F7"/>
    <mergeCell ref="G6:G7"/>
    <mergeCell ref="H6:H7"/>
    <mergeCell ref="K6:L6"/>
    <mergeCell ref="M6:M7"/>
    <mergeCell ref="N6:N7"/>
    <mergeCell ref="D7:E7"/>
    <mergeCell ref="K7:L7"/>
    <mergeCell ref="A8:A9"/>
    <mergeCell ref="D8:E8"/>
    <mergeCell ref="F8:F9"/>
    <mergeCell ref="G8:G9"/>
    <mergeCell ref="H8:H9"/>
    <mergeCell ref="K8:L8"/>
    <mergeCell ref="M8:M9"/>
    <mergeCell ref="N8:N9"/>
    <mergeCell ref="D9:E9"/>
    <mergeCell ref="K9:L9"/>
    <mergeCell ref="A10:A11"/>
    <mergeCell ref="D10:E10"/>
    <mergeCell ref="F10:F11"/>
    <mergeCell ref="G10:G11"/>
    <mergeCell ref="H10:H11"/>
    <mergeCell ref="K10:L10"/>
    <mergeCell ref="M10:M11"/>
    <mergeCell ref="N10:N11"/>
    <mergeCell ref="D11:E11"/>
    <mergeCell ref="K11:L11"/>
    <mergeCell ref="A12:A13"/>
    <mergeCell ref="D12:E12"/>
    <mergeCell ref="F12:F13"/>
    <mergeCell ref="G12:G13"/>
    <mergeCell ref="H12:H13"/>
    <mergeCell ref="K12:L12"/>
    <mergeCell ref="M12:M13"/>
    <mergeCell ref="N12:N13"/>
    <mergeCell ref="D13:E13"/>
    <mergeCell ref="K13:L13"/>
    <mergeCell ref="A14:A15"/>
    <mergeCell ref="D14:E14"/>
    <mergeCell ref="F14:F15"/>
    <mergeCell ref="G14:G15"/>
    <mergeCell ref="H14:H15"/>
    <mergeCell ref="K14:L14"/>
    <mergeCell ref="M14:M15"/>
    <mergeCell ref="N14:N15"/>
    <mergeCell ref="D15:E15"/>
    <mergeCell ref="K15:L15"/>
    <mergeCell ref="A16:A17"/>
    <mergeCell ref="D16:E16"/>
    <mergeCell ref="F16:F17"/>
    <mergeCell ref="G16:G17"/>
    <mergeCell ref="H16:H17"/>
    <mergeCell ref="K16:L16"/>
    <mergeCell ref="M16:M17"/>
    <mergeCell ref="N16:N17"/>
    <mergeCell ref="D17:E17"/>
    <mergeCell ref="K17:L17"/>
    <mergeCell ref="A18:A19"/>
    <mergeCell ref="D18:E18"/>
    <mergeCell ref="F18:F19"/>
    <mergeCell ref="G18:G19"/>
    <mergeCell ref="H18:H19"/>
    <mergeCell ref="K18:L18"/>
    <mergeCell ref="M18:M19"/>
    <mergeCell ref="N18:N19"/>
    <mergeCell ref="D19:E19"/>
    <mergeCell ref="K19:L19"/>
    <mergeCell ref="A20:A21"/>
    <mergeCell ref="D20:E20"/>
    <mergeCell ref="F20:F21"/>
    <mergeCell ref="G20:G21"/>
    <mergeCell ref="H20:H21"/>
    <mergeCell ref="K20:L20"/>
    <mergeCell ref="M20:M21"/>
    <mergeCell ref="N20:N21"/>
    <mergeCell ref="D21:E21"/>
    <mergeCell ref="K21:L21"/>
    <mergeCell ref="A22:A23"/>
    <mergeCell ref="D22:E22"/>
    <mergeCell ref="F22:F23"/>
    <mergeCell ref="G22:G23"/>
    <mergeCell ref="H22:H23"/>
    <mergeCell ref="K22:L22"/>
    <mergeCell ref="M22:M23"/>
    <mergeCell ref="N22:N23"/>
    <mergeCell ref="D23:E23"/>
    <mergeCell ref="K23:L23"/>
    <mergeCell ref="A24:A25"/>
    <mergeCell ref="D24:E24"/>
    <mergeCell ref="F24:F25"/>
    <mergeCell ref="G24:G25"/>
    <mergeCell ref="H24:H25"/>
    <mergeCell ref="K24:L24"/>
    <mergeCell ref="M24:M25"/>
    <mergeCell ref="N24:N25"/>
    <mergeCell ref="D25:E25"/>
    <mergeCell ref="K25:L25"/>
    <mergeCell ref="A26:A27"/>
    <mergeCell ref="D26:E26"/>
    <mergeCell ref="F26:F27"/>
    <mergeCell ref="G26:G27"/>
    <mergeCell ref="H26:H27"/>
    <mergeCell ref="K26:L26"/>
    <mergeCell ref="M26:M27"/>
    <mergeCell ref="N26:N27"/>
    <mergeCell ref="D27:E27"/>
    <mergeCell ref="K27:L27"/>
    <mergeCell ref="A28:A29"/>
    <mergeCell ref="D28:E28"/>
    <mergeCell ref="F28:F29"/>
    <mergeCell ref="G28:G29"/>
    <mergeCell ref="H28:H29"/>
    <mergeCell ref="K28:L28"/>
    <mergeCell ref="M28:M29"/>
    <mergeCell ref="N28:N29"/>
    <mergeCell ref="D29:E29"/>
    <mergeCell ref="K29:L29"/>
    <mergeCell ref="A30:A31"/>
    <mergeCell ref="D30:E30"/>
    <mergeCell ref="F30:F31"/>
    <mergeCell ref="G30:G31"/>
    <mergeCell ref="H30:H31"/>
    <mergeCell ref="K30:L30"/>
    <mergeCell ref="A32:A33"/>
    <mergeCell ref="D32:E32"/>
    <mergeCell ref="F32:F33"/>
    <mergeCell ref="G32:G33"/>
    <mergeCell ref="H32:H33"/>
    <mergeCell ref="K32:L32"/>
    <mergeCell ref="M32:M33"/>
    <mergeCell ref="N32:N33"/>
    <mergeCell ref="D33:E33"/>
    <mergeCell ref="K33:L33"/>
    <mergeCell ref="M30:M31"/>
    <mergeCell ref="N30:N31"/>
    <mergeCell ref="D31:E31"/>
    <mergeCell ref="K31:L31"/>
  </mergeCells>
  <printOptions/>
  <pageMargins left="0.7086614173228347" right="0.5118110236220472" top="0.9448818897637796" bottom="0.5511811023622047" header="0.7086614173228347" footer="0.5118110236220472"/>
  <pageSetup fitToHeight="0" fitToWidth="1" horizontalDpi="300" verticalDpi="300" orientation="portrait" paperSize="9" scale="98" r:id="rId1"/>
  <headerFooter>
    <oddHeader>&amp;R&amp;14（　&amp;P / &amp;N　）</oddHeader>
    <oddFooter>&amp;RVer 1.0  ( 2018.02.18 )</oddFooter>
  </headerFooter>
</worksheet>
</file>

<file path=xl/worksheets/sheet5.xml><?xml version="1.0" encoding="utf-8"?>
<worksheet xmlns="http://schemas.openxmlformats.org/spreadsheetml/2006/main" xmlns:r="http://schemas.openxmlformats.org/officeDocument/2006/relationships">
  <sheetPr>
    <tabColor rgb="FFCCFFFF"/>
  </sheetPr>
  <dimension ref="A1:GH111"/>
  <sheetViews>
    <sheetView showZeros="0" tabSelected="1" view="pageBreakPreview" zoomScaleSheetLayoutView="100" zoomScalePageLayoutView="0" workbookViewId="0" topLeftCell="A1">
      <pane ySplit="4" topLeftCell="A5" activePane="bottomLeft" state="frozen"/>
      <selection pane="topLeft" activeCell="A6" sqref="A6"/>
      <selection pane="bottomLeft" activeCell="A5" sqref="A5"/>
    </sheetView>
  </sheetViews>
  <sheetFormatPr defaultColWidth="2.375" defaultRowHeight="13.5"/>
  <cols>
    <col min="1" max="1" width="0.6171875" style="20" customWidth="1"/>
    <col min="2" max="2" width="3.50390625" style="20" customWidth="1"/>
    <col min="3" max="51" width="2.00390625" style="20" customWidth="1"/>
    <col min="52" max="52" width="0.6171875" style="20" customWidth="1"/>
    <col min="53" max="54" width="1.875" style="20" customWidth="1"/>
    <col min="55" max="55" width="2.125" style="20" customWidth="1"/>
    <col min="56" max="59" width="1.875" style="20" customWidth="1"/>
    <col min="60" max="74" width="2.125" style="20" customWidth="1"/>
    <col min="75" max="187" width="2.375" style="20" customWidth="1"/>
    <col min="188" max="16384" width="2.375" style="21" customWidth="1"/>
  </cols>
  <sheetData>
    <row r="1" spans="2:51" ht="24" customHeight="1">
      <c r="B1" s="62"/>
      <c r="C1" s="332">
        <f>'入力シート'!J9</f>
        <v>0</v>
      </c>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62"/>
      <c r="AK1" s="62" t="s">
        <v>88</v>
      </c>
      <c r="AL1" s="62"/>
      <c r="AM1" s="62"/>
      <c r="AN1" s="62"/>
      <c r="AO1" s="62"/>
      <c r="AP1" s="62"/>
      <c r="AQ1" s="62"/>
      <c r="AR1" s="62"/>
      <c r="AS1" s="62"/>
      <c r="AT1" s="62"/>
      <c r="AU1" s="62"/>
      <c r="AV1" s="62"/>
      <c r="AW1" s="62"/>
      <c r="AX1" s="62"/>
      <c r="AY1" s="62"/>
    </row>
    <row r="2" ht="7.5" customHeight="1" thickBot="1"/>
    <row r="3" spans="2:127" s="22" customFormat="1" ht="21" customHeight="1">
      <c r="B3" s="217" t="s">
        <v>0</v>
      </c>
      <c r="C3" s="218"/>
      <c r="D3" s="218"/>
      <c r="E3" s="218"/>
      <c r="F3" s="218"/>
      <c r="G3" s="219"/>
      <c r="H3" s="220">
        <f>'入力シート'!F11</f>
        <v>0</v>
      </c>
      <c r="I3" s="221"/>
      <c r="J3" s="221"/>
      <c r="K3" s="221"/>
      <c r="L3" s="221"/>
      <c r="M3" s="221"/>
      <c r="N3" s="221"/>
      <c r="O3" s="221"/>
      <c r="P3" s="221"/>
      <c r="Q3" s="221"/>
      <c r="R3" s="221"/>
      <c r="S3" s="221"/>
      <c r="T3" s="221"/>
      <c r="U3" s="221"/>
      <c r="V3" s="221"/>
      <c r="W3" s="221"/>
      <c r="X3" s="221"/>
      <c r="Y3" s="221"/>
      <c r="Z3" s="221"/>
      <c r="AA3" s="222"/>
      <c r="AB3" s="324" t="s">
        <v>1</v>
      </c>
      <c r="AC3" s="325"/>
      <c r="AD3" s="325"/>
      <c r="AE3" s="325"/>
      <c r="AF3" s="325"/>
      <c r="AG3" s="326"/>
      <c r="AH3" s="333">
        <f>'入力シート'!F8</f>
        <v>0</v>
      </c>
      <c r="AI3" s="334"/>
      <c r="AJ3" s="334"/>
      <c r="AK3" s="334"/>
      <c r="AL3" s="334"/>
      <c r="AM3" s="334"/>
      <c r="AN3" s="334"/>
      <c r="AO3" s="334"/>
      <c r="AP3" s="334"/>
      <c r="AQ3" s="334"/>
      <c r="AR3" s="335"/>
      <c r="AS3" s="336"/>
      <c r="AT3" s="336"/>
      <c r="AU3" s="336"/>
      <c r="AV3" s="336"/>
      <c r="AW3" s="336"/>
      <c r="AX3" s="336"/>
      <c r="AY3" s="337"/>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row>
    <row r="4" spans="2:127" s="22" customFormat="1" ht="21" customHeight="1">
      <c r="B4" s="223" t="s">
        <v>2</v>
      </c>
      <c r="C4" s="224"/>
      <c r="D4" s="224"/>
      <c r="E4" s="224"/>
      <c r="F4" s="224"/>
      <c r="G4" s="225"/>
      <c r="H4" s="230">
        <f>'入力シート'!F9</f>
        <v>0</v>
      </c>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4"/>
      <c r="AZ4" s="23"/>
      <c r="BA4" s="23"/>
      <c r="BB4" s="23"/>
      <c r="BC4" s="23"/>
      <c r="BF4" s="23"/>
      <c r="BG4" s="23"/>
      <c r="BH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row>
    <row r="5" spans="2:133" s="22" customFormat="1" ht="21" customHeight="1">
      <c r="B5" s="232" t="s">
        <v>32</v>
      </c>
      <c r="C5" s="233"/>
      <c r="D5" s="234"/>
      <c r="E5" s="340" t="s">
        <v>30</v>
      </c>
      <c r="F5" s="341"/>
      <c r="G5" s="342"/>
      <c r="H5" s="347">
        <f>'入力シート'!F13</f>
        <v>0</v>
      </c>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9"/>
      <c r="AH5" s="226" t="s">
        <v>6</v>
      </c>
      <c r="AI5" s="227"/>
      <c r="AJ5" s="227"/>
      <c r="AK5" s="227"/>
      <c r="AL5" s="228">
        <f>'入力シート'!L13</f>
        <v>0</v>
      </c>
      <c r="AM5" s="228"/>
      <c r="AN5" s="228"/>
      <c r="AO5" s="228"/>
      <c r="AP5" s="228"/>
      <c r="AQ5" s="228"/>
      <c r="AR5" s="228"/>
      <c r="AS5" s="228"/>
      <c r="AT5" s="228"/>
      <c r="AU5" s="228"/>
      <c r="AV5" s="228"/>
      <c r="AW5" s="228"/>
      <c r="AX5" s="228"/>
      <c r="AY5" s="229"/>
      <c r="BA5" s="25"/>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row>
    <row r="6" spans="2:133" s="22" customFormat="1" ht="21" customHeight="1">
      <c r="B6" s="235"/>
      <c r="C6" s="236"/>
      <c r="D6" s="237"/>
      <c r="E6" s="319" t="s">
        <v>31</v>
      </c>
      <c r="F6" s="343"/>
      <c r="G6" s="344"/>
      <c r="H6" s="26" t="s">
        <v>7</v>
      </c>
      <c r="I6" s="338">
        <f>'入力シート'!H13</f>
        <v>0</v>
      </c>
      <c r="J6" s="339"/>
      <c r="K6" s="339"/>
      <c r="L6" s="339"/>
      <c r="M6" s="339"/>
      <c r="N6" s="339"/>
      <c r="O6" s="23"/>
      <c r="P6" s="23"/>
      <c r="Q6" s="27"/>
      <c r="R6" s="28"/>
      <c r="S6" s="28"/>
      <c r="T6" s="28"/>
      <c r="U6" s="23"/>
      <c r="V6" s="23"/>
      <c r="W6" s="23"/>
      <c r="X6" s="23"/>
      <c r="Y6" s="23"/>
      <c r="Z6" s="23"/>
      <c r="AA6" s="23"/>
      <c r="AB6" s="23"/>
      <c r="AC6" s="23"/>
      <c r="AD6" s="23"/>
      <c r="AE6" s="23"/>
      <c r="AF6" s="23"/>
      <c r="AG6" s="29"/>
      <c r="AH6" s="241" t="s">
        <v>21</v>
      </c>
      <c r="AI6" s="242"/>
      <c r="AJ6" s="242"/>
      <c r="AK6" s="242"/>
      <c r="AL6" s="243">
        <f>'入力シート'!M13</f>
        <v>0</v>
      </c>
      <c r="AM6" s="243"/>
      <c r="AN6" s="243"/>
      <c r="AO6" s="243"/>
      <c r="AP6" s="243"/>
      <c r="AQ6" s="243"/>
      <c r="AR6" s="243"/>
      <c r="AS6" s="243"/>
      <c r="AT6" s="243"/>
      <c r="AU6" s="243"/>
      <c r="AV6" s="243"/>
      <c r="AW6" s="243"/>
      <c r="AX6" s="243"/>
      <c r="AY6" s="244"/>
      <c r="BA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row>
    <row r="7" spans="2:133" s="22" customFormat="1" ht="21" customHeight="1" thickBot="1">
      <c r="B7" s="238"/>
      <c r="C7" s="239"/>
      <c r="D7" s="240"/>
      <c r="E7" s="345"/>
      <c r="F7" s="345"/>
      <c r="G7" s="346"/>
      <c r="H7" s="245">
        <f>'入力シート'!I13</f>
        <v>0</v>
      </c>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7"/>
      <c r="AH7" s="248" t="s">
        <v>20</v>
      </c>
      <c r="AI7" s="249"/>
      <c r="AJ7" s="249"/>
      <c r="AK7" s="249"/>
      <c r="AL7" s="250">
        <f>'入力シート'!N13</f>
        <v>0</v>
      </c>
      <c r="AM7" s="251"/>
      <c r="AN7" s="251"/>
      <c r="AO7" s="251"/>
      <c r="AP7" s="251"/>
      <c r="AQ7" s="251"/>
      <c r="AR7" s="251"/>
      <c r="AS7" s="251"/>
      <c r="AT7" s="251"/>
      <c r="AU7" s="251"/>
      <c r="AV7" s="251"/>
      <c r="AW7" s="251"/>
      <c r="AX7" s="251"/>
      <c r="AY7" s="252"/>
      <c r="AZ7" s="23"/>
      <c r="BA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row>
    <row r="8" spans="2:132" s="22" customFormat="1" ht="24" customHeight="1">
      <c r="B8" s="253"/>
      <c r="C8" s="254"/>
      <c r="D8" s="254"/>
      <c r="E8" s="254"/>
      <c r="F8" s="254"/>
      <c r="G8" s="254"/>
      <c r="H8" s="254"/>
      <c r="I8" s="255"/>
      <c r="J8" s="256" t="s">
        <v>16</v>
      </c>
      <c r="K8" s="256"/>
      <c r="L8" s="256"/>
      <c r="M8" s="259" t="s">
        <v>8</v>
      </c>
      <c r="N8" s="260"/>
      <c r="O8" s="260"/>
      <c r="P8" s="260"/>
      <c r="Q8" s="260"/>
      <c r="R8" s="261"/>
      <c r="S8" s="259" t="s">
        <v>9</v>
      </c>
      <c r="T8" s="260"/>
      <c r="U8" s="260"/>
      <c r="V8" s="260"/>
      <c r="W8" s="260"/>
      <c r="X8" s="261"/>
      <c r="Y8" s="259" t="s">
        <v>114</v>
      </c>
      <c r="Z8" s="262"/>
      <c r="AA8" s="262"/>
      <c r="AB8" s="262"/>
      <c r="AC8" s="262"/>
      <c r="AD8" s="263"/>
      <c r="AE8" s="256" t="s">
        <v>17</v>
      </c>
      <c r="AF8" s="256"/>
      <c r="AG8" s="256"/>
      <c r="AH8" s="259" t="s">
        <v>8</v>
      </c>
      <c r="AI8" s="260"/>
      <c r="AJ8" s="260"/>
      <c r="AK8" s="260"/>
      <c r="AL8" s="260"/>
      <c r="AM8" s="261"/>
      <c r="AN8" s="259" t="s">
        <v>9</v>
      </c>
      <c r="AO8" s="260"/>
      <c r="AP8" s="260"/>
      <c r="AQ8" s="260"/>
      <c r="AR8" s="260"/>
      <c r="AS8" s="261"/>
      <c r="AT8" s="259" t="s">
        <v>114</v>
      </c>
      <c r="AU8" s="262"/>
      <c r="AV8" s="262"/>
      <c r="AW8" s="262"/>
      <c r="AX8" s="262"/>
      <c r="AY8" s="284"/>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row>
    <row r="9" spans="2:132" s="22" customFormat="1" ht="21" customHeight="1">
      <c r="B9" s="264" t="s">
        <v>10</v>
      </c>
      <c r="C9" s="265"/>
      <c r="D9" s="265"/>
      <c r="E9" s="265"/>
      <c r="F9" s="266"/>
      <c r="G9" s="270" t="s">
        <v>11</v>
      </c>
      <c r="H9" s="271"/>
      <c r="I9" s="272"/>
      <c r="J9" s="257"/>
      <c r="K9" s="257"/>
      <c r="L9" s="257"/>
      <c r="M9" s="273">
        <f>'入力シート'!F48</f>
        <v>0</v>
      </c>
      <c r="N9" s="274"/>
      <c r="O9" s="274"/>
      <c r="P9" s="274"/>
      <c r="Q9" s="274"/>
      <c r="R9" s="275"/>
      <c r="S9" s="273">
        <f>'入力シート'!G48</f>
        <v>0</v>
      </c>
      <c r="T9" s="274"/>
      <c r="U9" s="274"/>
      <c r="V9" s="274"/>
      <c r="W9" s="274"/>
      <c r="X9" s="275"/>
      <c r="Y9" s="273">
        <f>'入力シート'!H48</f>
        <v>0</v>
      </c>
      <c r="Z9" s="274"/>
      <c r="AA9" s="274"/>
      <c r="AB9" s="274"/>
      <c r="AC9" s="274"/>
      <c r="AD9" s="276"/>
      <c r="AE9" s="257"/>
      <c r="AF9" s="257"/>
      <c r="AG9" s="257"/>
      <c r="AH9" s="273">
        <f>'入力シート'!F50</f>
        <v>0</v>
      </c>
      <c r="AI9" s="274"/>
      <c r="AJ9" s="274"/>
      <c r="AK9" s="274"/>
      <c r="AL9" s="274"/>
      <c r="AM9" s="275"/>
      <c r="AN9" s="273">
        <f>'入力シート'!G50</f>
        <v>0</v>
      </c>
      <c r="AO9" s="274"/>
      <c r="AP9" s="274"/>
      <c r="AQ9" s="274"/>
      <c r="AR9" s="274"/>
      <c r="AS9" s="275"/>
      <c r="AT9" s="273">
        <f>'入力シート'!H50</f>
        <v>0</v>
      </c>
      <c r="AU9" s="274"/>
      <c r="AV9" s="274"/>
      <c r="AW9" s="274"/>
      <c r="AX9" s="274"/>
      <c r="AY9" s="285"/>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row>
    <row r="10" spans="2:132" s="22" customFormat="1" ht="21" customHeight="1" thickBot="1">
      <c r="B10" s="267"/>
      <c r="C10" s="268"/>
      <c r="D10" s="268"/>
      <c r="E10" s="268"/>
      <c r="F10" s="269"/>
      <c r="G10" s="281" t="s">
        <v>12</v>
      </c>
      <c r="H10" s="282"/>
      <c r="I10" s="283"/>
      <c r="J10" s="258"/>
      <c r="K10" s="258"/>
      <c r="L10" s="258"/>
      <c r="M10" s="277">
        <f>'入力シート'!F49</f>
        <v>0</v>
      </c>
      <c r="N10" s="278"/>
      <c r="O10" s="278"/>
      <c r="P10" s="278"/>
      <c r="Q10" s="278"/>
      <c r="R10" s="279"/>
      <c r="S10" s="277">
        <f>'入力シート'!G49</f>
        <v>0</v>
      </c>
      <c r="T10" s="278"/>
      <c r="U10" s="278"/>
      <c r="V10" s="278"/>
      <c r="W10" s="278"/>
      <c r="X10" s="279"/>
      <c r="Y10" s="277">
        <f>'入力シート'!H49</f>
        <v>0</v>
      </c>
      <c r="Z10" s="278"/>
      <c r="AA10" s="278"/>
      <c r="AB10" s="278"/>
      <c r="AC10" s="278"/>
      <c r="AD10" s="280"/>
      <c r="AE10" s="258"/>
      <c r="AF10" s="258"/>
      <c r="AG10" s="258"/>
      <c r="AH10" s="277">
        <f>'入力シート'!F51</f>
        <v>0</v>
      </c>
      <c r="AI10" s="278"/>
      <c r="AJ10" s="278"/>
      <c r="AK10" s="278"/>
      <c r="AL10" s="278"/>
      <c r="AM10" s="279"/>
      <c r="AN10" s="277">
        <f>'入力シート'!G51</f>
        <v>0</v>
      </c>
      <c r="AO10" s="278"/>
      <c r="AP10" s="278"/>
      <c r="AQ10" s="278"/>
      <c r="AR10" s="278"/>
      <c r="AS10" s="279"/>
      <c r="AT10" s="277">
        <f>'入力シート'!H51</f>
        <v>0</v>
      </c>
      <c r="AU10" s="278"/>
      <c r="AV10" s="278"/>
      <c r="AW10" s="278"/>
      <c r="AX10" s="278"/>
      <c r="AY10" s="289"/>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row>
    <row r="11" spans="2:136" s="30" customFormat="1" ht="15" customHeight="1">
      <c r="B11" s="290" t="s">
        <v>100</v>
      </c>
      <c r="C11" s="291"/>
      <c r="D11" s="291"/>
      <c r="E11" s="291"/>
      <c r="F11" s="292"/>
      <c r="G11" s="300" t="s">
        <v>25</v>
      </c>
      <c r="H11" s="287"/>
      <c r="I11" s="287"/>
      <c r="J11" s="287"/>
      <c r="K11" s="301"/>
      <c r="L11" s="286" t="s">
        <v>26</v>
      </c>
      <c r="M11" s="287"/>
      <c r="N11" s="287"/>
      <c r="O11" s="287"/>
      <c r="P11" s="287"/>
      <c r="Q11" s="287"/>
      <c r="R11" s="287"/>
      <c r="S11" s="287"/>
      <c r="T11" s="287"/>
      <c r="U11" s="287"/>
      <c r="V11" s="302" t="s">
        <v>25</v>
      </c>
      <c r="W11" s="287"/>
      <c r="X11" s="287"/>
      <c r="Y11" s="287"/>
      <c r="Z11" s="301"/>
      <c r="AA11" s="286" t="s">
        <v>26</v>
      </c>
      <c r="AB11" s="287"/>
      <c r="AC11" s="287"/>
      <c r="AD11" s="287"/>
      <c r="AE11" s="287"/>
      <c r="AF11" s="287"/>
      <c r="AG11" s="287"/>
      <c r="AH11" s="287"/>
      <c r="AI11" s="287"/>
      <c r="AJ11" s="303"/>
      <c r="AK11" s="287" t="s">
        <v>25</v>
      </c>
      <c r="AL11" s="287"/>
      <c r="AM11" s="287"/>
      <c r="AN11" s="287"/>
      <c r="AO11" s="301"/>
      <c r="AP11" s="286" t="s">
        <v>26</v>
      </c>
      <c r="AQ11" s="287"/>
      <c r="AR11" s="287"/>
      <c r="AS11" s="287"/>
      <c r="AT11" s="287"/>
      <c r="AU11" s="287"/>
      <c r="AV11" s="287"/>
      <c r="AW11" s="287"/>
      <c r="AX11" s="287"/>
      <c r="AY11" s="288"/>
      <c r="AZ11" s="31"/>
      <c r="BA11" s="32"/>
      <c r="BB11" s="32"/>
      <c r="BC11" s="33"/>
      <c r="BD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row>
    <row r="12" spans="2:136" s="30" customFormat="1" ht="21" customHeight="1">
      <c r="B12" s="293"/>
      <c r="C12" s="294"/>
      <c r="D12" s="294"/>
      <c r="E12" s="294"/>
      <c r="F12" s="295"/>
      <c r="G12" s="53">
        <v>1</v>
      </c>
      <c r="H12" s="351" t="str">
        <f>'入力シート'!F16</f>
        <v>監督</v>
      </c>
      <c r="I12" s="351"/>
      <c r="J12" s="351"/>
      <c r="K12" s="356"/>
      <c r="L12" s="350">
        <f>'入力シート'!G16</f>
        <v>0</v>
      </c>
      <c r="M12" s="351"/>
      <c r="N12" s="351"/>
      <c r="O12" s="351"/>
      <c r="P12" s="351"/>
      <c r="Q12" s="351"/>
      <c r="R12" s="351"/>
      <c r="S12" s="351"/>
      <c r="T12" s="351"/>
      <c r="U12" s="352"/>
      <c r="V12" s="56">
        <v>2</v>
      </c>
      <c r="W12" s="313">
        <f>_xlfn.IFERROR(VLOOKUP($V12,'入力シート'!$B$17:$J$45,5,),"")</f>
      </c>
      <c r="X12" s="313"/>
      <c r="Y12" s="313"/>
      <c r="Z12" s="357"/>
      <c r="AA12" s="312">
        <f>_xlfn.IFERROR(VLOOKUP($V12,'入力シート'!$B$17:$J$45,6,),"")</f>
      </c>
      <c r="AB12" s="313"/>
      <c r="AC12" s="313"/>
      <c r="AD12" s="313"/>
      <c r="AE12" s="313"/>
      <c r="AF12" s="313"/>
      <c r="AG12" s="313"/>
      <c r="AH12" s="313"/>
      <c r="AI12" s="313"/>
      <c r="AJ12" s="314"/>
      <c r="AK12" s="56">
        <v>3</v>
      </c>
      <c r="AL12" s="313">
        <f>_xlfn.IFERROR(VLOOKUP($AK12,'入力シート'!$B$17:$J$45,5,),"")</f>
      </c>
      <c r="AM12" s="313"/>
      <c r="AN12" s="313"/>
      <c r="AO12" s="357"/>
      <c r="AP12" s="312">
        <f>_xlfn.IFERROR(VLOOKUP($AK12,'入力シート'!$B$17:$J$45,6,),"")</f>
      </c>
      <c r="AQ12" s="313"/>
      <c r="AR12" s="313"/>
      <c r="AS12" s="313"/>
      <c r="AT12" s="313"/>
      <c r="AU12" s="313"/>
      <c r="AV12" s="313"/>
      <c r="AW12" s="313"/>
      <c r="AX12" s="313"/>
      <c r="AY12" s="353"/>
      <c r="AZ12" s="31"/>
      <c r="BA12" s="32"/>
      <c r="BB12" s="32"/>
      <c r="BC12" s="33"/>
      <c r="BD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row>
    <row r="13" spans="1:190" s="30" customFormat="1" ht="21" customHeight="1">
      <c r="A13" s="33"/>
      <c r="B13" s="296"/>
      <c r="C13" s="294"/>
      <c r="D13" s="294"/>
      <c r="E13" s="294"/>
      <c r="F13" s="295"/>
      <c r="G13" s="54">
        <v>4</v>
      </c>
      <c r="H13" s="305">
        <f>_xlfn.IFERROR(VLOOKUP($G13,'入力シート'!$B$17:$J$45,5,),"")</f>
      </c>
      <c r="I13" s="305"/>
      <c r="J13" s="305"/>
      <c r="K13" s="310"/>
      <c r="L13" s="304">
        <f>_xlfn.IFERROR(VLOOKUP($G13,'入力シート'!$B$17:$J$45,6,),"")</f>
      </c>
      <c r="M13" s="305"/>
      <c r="N13" s="305"/>
      <c r="O13" s="305"/>
      <c r="P13" s="305"/>
      <c r="Q13" s="305"/>
      <c r="R13" s="305"/>
      <c r="S13" s="305"/>
      <c r="T13" s="305"/>
      <c r="U13" s="306"/>
      <c r="V13" s="57">
        <v>5</v>
      </c>
      <c r="W13" s="305">
        <f>_xlfn.IFERROR(VLOOKUP($V13,'入力シート'!$B$17:$J$45,5,),"")</f>
      </c>
      <c r="X13" s="305"/>
      <c r="Y13" s="305"/>
      <c r="Z13" s="310"/>
      <c r="AA13" s="304">
        <f>_xlfn.IFERROR(VLOOKUP($V13,'入力シート'!$B$17:$J$45,6,),"")</f>
      </c>
      <c r="AB13" s="305"/>
      <c r="AC13" s="305"/>
      <c r="AD13" s="305"/>
      <c r="AE13" s="305"/>
      <c r="AF13" s="305"/>
      <c r="AG13" s="305"/>
      <c r="AH13" s="305"/>
      <c r="AI13" s="305"/>
      <c r="AJ13" s="306"/>
      <c r="AK13" s="57">
        <v>6</v>
      </c>
      <c r="AL13" s="305">
        <f>_xlfn.IFERROR(VLOOKUP($AK13,'入力シート'!$B$17:$J$45,5,),"")</f>
      </c>
      <c r="AM13" s="305"/>
      <c r="AN13" s="305"/>
      <c r="AO13" s="310"/>
      <c r="AP13" s="304">
        <f>_xlfn.IFERROR(VLOOKUP($AK13,'入力シート'!$B$17:$J$45,6,),"")</f>
      </c>
      <c r="AQ13" s="305"/>
      <c r="AR13" s="305"/>
      <c r="AS13" s="305"/>
      <c r="AT13" s="305"/>
      <c r="AU13" s="305"/>
      <c r="AV13" s="305"/>
      <c r="AW13" s="305"/>
      <c r="AX13" s="305"/>
      <c r="AY13" s="354"/>
      <c r="AZ13" s="34"/>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row>
    <row r="14" spans="1:190" s="30" customFormat="1" ht="21" customHeight="1" thickBot="1">
      <c r="A14" s="33"/>
      <c r="B14" s="297"/>
      <c r="C14" s="298"/>
      <c r="D14" s="298"/>
      <c r="E14" s="298"/>
      <c r="F14" s="299"/>
      <c r="G14" s="55">
        <v>7</v>
      </c>
      <c r="H14" s="308">
        <f>_xlfn.IFERROR(VLOOKUP($G14,'入力シート'!$B$17:$J$45,5,),"")</f>
      </c>
      <c r="I14" s="308"/>
      <c r="J14" s="308"/>
      <c r="K14" s="311"/>
      <c r="L14" s="307">
        <f>_xlfn.IFERROR(VLOOKUP($G14,'入力シート'!$B$17:$J$45,6,),"")</f>
      </c>
      <c r="M14" s="308"/>
      <c r="N14" s="308"/>
      <c r="O14" s="308"/>
      <c r="P14" s="308"/>
      <c r="Q14" s="308"/>
      <c r="R14" s="308"/>
      <c r="S14" s="308"/>
      <c r="T14" s="308"/>
      <c r="U14" s="309"/>
      <c r="V14" s="58">
        <v>8</v>
      </c>
      <c r="W14" s="308">
        <f>_xlfn.IFERROR(VLOOKUP($V14,'入力シート'!$B$17:$J$45,5,),"")</f>
      </c>
      <c r="X14" s="308"/>
      <c r="Y14" s="308"/>
      <c r="Z14" s="311"/>
      <c r="AA14" s="307">
        <f>_xlfn.IFERROR(VLOOKUP($V14,'入力シート'!$B$17:$J$45,6,),"")</f>
      </c>
      <c r="AB14" s="308"/>
      <c r="AC14" s="308"/>
      <c r="AD14" s="308"/>
      <c r="AE14" s="308"/>
      <c r="AF14" s="308"/>
      <c r="AG14" s="308"/>
      <c r="AH14" s="308"/>
      <c r="AI14" s="308"/>
      <c r="AJ14" s="309"/>
      <c r="AK14" s="58">
        <v>9</v>
      </c>
      <c r="AL14" s="308">
        <f>_xlfn.IFERROR(VLOOKUP($AK14,'入力シート'!$B$17:$J$45,5,),"")</f>
      </c>
      <c r="AM14" s="308"/>
      <c r="AN14" s="308"/>
      <c r="AO14" s="311"/>
      <c r="AP14" s="307">
        <f>_xlfn.IFERROR(VLOOKUP($AK14,'入力シート'!$B$17:$J$45,6,),"")</f>
      </c>
      <c r="AQ14" s="308"/>
      <c r="AR14" s="308"/>
      <c r="AS14" s="308"/>
      <c r="AT14" s="308"/>
      <c r="AU14" s="308"/>
      <c r="AV14" s="308"/>
      <c r="AW14" s="308"/>
      <c r="AX14" s="308"/>
      <c r="AY14" s="355"/>
      <c r="AZ14" s="34"/>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row>
    <row r="15" spans="1:187" ht="25.5" customHeight="1">
      <c r="A15" s="23"/>
      <c r="B15" s="35"/>
      <c r="C15" s="154" t="s">
        <v>29</v>
      </c>
      <c r="D15" s="155"/>
      <c r="E15" s="155"/>
      <c r="F15" s="155" t="s">
        <v>4</v>
      </c>
      <c r="G15" s="155"/>
      <c r="H15" s="155"/>
      <c r="I15" s="156" t="s">
        <v>5</v>
      </c>
      <c r="J15" s="157"/>
      <c r="K15" s="157"/>
      <c r="L15" s="157"/>
      <c r="M15" s="157"/>
      <c r="N15" s="157"/>
      <c r="O15" s="157"/>
      <c r="P15" s="157"/>
      <c r="Q15" s="157"/>
      <c r="R15" s="158"/>
      <c r="S15" s="159" t="s">
        <v>33</v>
      </c>
      <c r="T15" s="157"/>
      <c r="U15" s="157"/>
      <c r="V15" s="157"/>
      <c r="W15" s="157"/>
      <c r="X15" s="158"/>
      <c r="Y15" s="156" t="s">
        <v>19</v>
      </c>
      <c r="Z15" s="157"/>
      <c r="AA15" s="158"/>
      <c r="AB15" s="159" t="s">
        <v>22</v>
      </c>
      <c r="AC15" s="160"/>
      <c r="AD15" s="161"/>
      <c r="AE15" s="159" t="s">
        <v>23</v>
      </c>
      <c r="AF15" s="160"/>
      <c r="AG15" s="161"/>
      <c r="AH15" s="156" t="s">
        <v>18</v>
      </c>
      <c r="AI15" s="157"/>
      <c r="AJ15" s="157"/>
      <c r="AK15" s="157"/>
      <c r="AL15" s="157"/>
      <c r="AM15" s="157"/>
      <c r="AN15" s="157"/>
      <c r="AO15" s="157"/>
      <c r="AP15" s="157"/>
      <c r="AQ15" s="156" t="s">
        <v>24</v>
      </c>
      <c r="AR15" s="157"/>
      <c r="AS15" s="157"/>
      <c r="AT15" s="157"/>
      <c r="AU15" s="157"/>
      <c r="AV15" s="157"/>
      <c r="AW15" s="157"/>
      <c r="AX15" s="157"/>
      <c r="AY15" s="162"/>
      <c r="GE15" s="21"/>
    </row>
    <row r="16" spans="1:186" s="22" customFormat="1" ht="21" customHeight="1">
      <c r="A16" s="20"/>
      <c r="B16" s="36">
        <v>1</v>
      </c>
      <c r="C16" s="196">
        <f>_xlfn.IFERROR(VLOOKUP($B16,'入力シート'!$B$54:$O$123,5,),"")</f>
      </c>
      <c r="D16" s="197"/>
      <c r="E16" s="198"/>
      <c r="F16" s="196">
        <f>_xlfn.IFERROR(VLOOKUP($B16,'入力シート'!$B$54:$O$123,6,),"")</f>
      </c>
      <c r="G16" s="197"/>
      <c r="H16" s="198"/>
      <c r="I16" s="199">
        <f>_xlfn.IFERROR(VLOOKUP($B16,'入力シート'!$B$54:$O$123,7,),"")</f>
      </c>
      <c r="J16" s="315"/>
      <c r="K16" s="315"/>
      <c r="L16" s="315"/>
      <c r="M16" s="315"/>
      <c r="N16" s="315"/>
      <c r="O16" s="315"/>
      <c r="P16" s="315"/>
      <c r="Q16" s="315"/>
      <c r="R16" s="316"/>
      <c r="S16" s="317">
        <f>_xlfn.IFERROR(VLOOKUP($B16,'入力シート'!$B$54:$O$123,9,),"")</f>
      </c>
      <c r="T16" s="203"/>
      <c r="U16" s="203"/>
      <c r="V16" s="203"/>
      <c r="W16" s="203"/>
      <c r="X16" s="204"/>
      <c r="Y16" s="318">
        <f>_xlfn.IFERROR(VLOOKUP($B16,'入力シート'!$B$54:$O$123,10,),"")</f>
      </c>
      <c r="Z16" s="319"/>
      <c r="AA16" s="320"/>
      <c r="AB16" s="318">
        <f>_xlfn.IFERROR(VLOOKUP($B16,'入力シート'!$B$54:$O$123,11,),"")</f>
      </c>
      <c r="AC16" s="319"/>
      <c r="AD16" s="320"/>
      <c r="AE16" s="318">
        <f>_xlfn.IFERROR(VLOOKUP($B16,'入力シート'!$B$54:$O$123,12,),"")</f>
      </c>
      <c r="AF16" s="319"/>
      <c r="AG16" s="320"/>
      <c r="AH16" s="181">
        <f>_xlfn.IFERROR(VLOOKUP($B16,'入力シート'!$B$54:$O$123,13,),"")</f>
      </c>
      <c r="AI16" s="182"/>
      <c r="AJ16" s="182"/>
      <c r="AK16" s="182"/>
      <c r="AL16" s="182"/>
      <c r="AM16" s="182"/>
      <c r="AN16" s="182"/>
      <c r="AO16" s="182"/>
      <c r="AP16" s="182"/>
      <c r="AQ16" s="321">
        <f>_xlfn.IFERROR(VLOOKUP($B16,'入力シート'!$B$54:$O$123,14,),"")</f>
      </c>
      <c r="AR16" s="322"/>
      <c r="AS16" s="322"/>
      <c r="AT16" s="322"/>
      <c r="AU16" s="322"/>
      <c r="AV16" s="322"/>
      <c r="AW16" s="322"/>
      <c r="AX16" s="322"/>
      <c r="AY16" s="3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row>
    <row r="17" spans="1:186" s="22" customFormat="1" ht="21" customHeight="1">
      <c r="A17" s="23"/>
      <c r="B17" s="36">
        <v>2</v>
      </c>
      <c r="C17" s="166">
        <f>_xlfn.IFERROR(VLOOKUP($B17,'入力シート'!$B$54:$O$123,5,),"")</f>
      </c>
      <c r="D17" s="167"/>
      <c r="E17" s="168"/>
      <c r="F17" s="166">
        <f>_xlfn.IFERROR(VLOOKUP($B17,'入力シート'!$B$54:$O$123,6,),"")</f>
      </c>
      <c r="G17" s="167"/>
      <c r="H17" s="168"/>
      <c r="I17" s="169">
        <f>_xlfn.IFERROR(VLOOKUP($B17,'入力シート'!$B$54:$O$123,7,),"")</f>
      </c>
      <c r="J17" s="170"/>
      <c r="K17" s="170"/>
      <c r="L17" s="170"/>
      <c r="M17" s="170"/>
      <c r="N17" s="170"/>
      <c r="O17" s="170"/>
      <c r="P17" s="170"/>
      <c r="Q17" s="170"/>
      <c r="R17" s="171"/>
      <c r="S17" s="172">
        <f>_xlfn.IFERROR(VLOOKUP($B17,'入力シート'!$B$54:$O$123,9,),"")</f>
      </c>
      <c r="T17" s="173"/>
      <c r="U17" s="173"/>
      <c r="V17" s="173"/>
      <c r="W17" s="173"/>
      <c r="X17" s="174"/>
      <c r="Y17" s="175">
        <f>_xlfn.IFERROR(VLOOKUP($B17,'入力シート'!$B$54:$O$123,10,),"")</f>
      </c>
      <c r="Z17" s="176"/>
      <c r="AA17" s="177"/>
      <c r="AB17" s="175">
        <f>_xlfn.IFERROR(VLOOKUP($B17,'入力シート'!$B$54:$O$123,11,),"")</f>
      </c>
      <c r="AC17" s="176"/>
      <c r="AD17" s="177"/>
      <c r="AE17" s="175">
        <f>_xlfn.IFERROR(VLOOKUP($B17,'入力シート'!$B$54:$O$123,12,),"")</f>
      </c>
      <c r="AF17" s="176"/>
      <c r="AG17" s="177"/>
      <c r="AH17" s="178">
        <f>_xlfn.IFERROR(VLOOKUP($B17,'入力シート'!$B$54:$O$123,13,),"")</f>
      </c>
      <c r="AI17" s="179"/>
      <c r="AJ17" s="179"/>
      <c r="AK17" s="179"/>
      <c r="AL17" s="179"/>
      <c r="AM17" s="179"/>
      <c r="AN17" s="179"/>
      <c r="AO17" s="179"/>
      <c r="AP17" s="180"/>
      <c r="AQ17" s="163">
        <f>_xlfn.IFERROR(VLOOKUP($B17,'入力シート'!$B$54:$O$123,14,),"")</f>
      </c>
      <c r="AR17" s="164"/>
      <c r="AS17" s="164"/>
      <c r="AT17" s="164"/>
      <c r="AU17" s="164"/>
      <c r="AV17" s="164"/>
      <c r="AW17" s="164"/>
      <c r="AX17" s="164"/>
      <c r="AY17" s="165"/>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row>
    <row r="18" spans="1:186" s="22" customFormat="1" ht="21" customHeight="1">
      <c r="A18" s="20"/>
      <c r="B18" s="36">
        <v>3</v>
      </c>
      <c r="C18" s="166">
        <f>_xlfn.IFERROR(VLOOKUP($B18,'入力シート'!$B$54:$O$123,5,),"")</f>
      </c>
      <c r="D18" s="167"/>
      <c r="E18" s="168"/>
      <c r="F18" s="166">
        <f>_xlfn.IFERROR(VLOOKUP($B18,'入力シート'!$B$54:$O$123,6,),"")</f>
      </c>
      <c r="G18" s="167"/>
      <c r="H18" s="168"/>
      <c r="I18" s="169">
        <f>_xlfn.IFERROR(VLOOKUP($B18,'入力シート'!$B$54:$O$123,7,),"")</f>
      </c>
      <c r="J18" s="170"/>
      <c r="K18" s="170"/>
      <c r="L18" s="170"/>
      <c r="M18" s="170"/>
      <c r="N18" s="170"/>
      <c r="O18" s="170"/>
      <c r="P18" s="170"/>
      <c r="Q18" s="170"/>
      <c r="R18" s="171"/>
      <c r="S18" s="172">
        <f>_xlfn.IFERROR(VLOOKUP($B18,'入力シート'!$B$54:$O$123,9,),"")</f>
      </c>
      <c r="T18" s="173"/>
      <c r="U18" s="173"/>
      <c r="V18" s="173"/>
      <c r="W18" s="173"/>
      <c r="X18" s="174"/>
      <c r="Y18" s="175">
        <f>_xlfn.IFERROR(VLOOKUP($B18,'入力シート'!$B$54:$O$123,10,),"")</f>
      </c>
      <c r="Z18" s="176"/>
      <c r="AA18" s="177"/>
      <c r="AB18" s="175">
        <f>_xlfn.IFERROR(VLOOKUP($B18,'入力シート'!$B$54:$O$123,11,),"")</f>
      </c>
      <c r="AC18" s="176"/>
      <c r="AD18" s="177"/>
      <c r="AE18" s="175">
        <f>_xlfn.IFERROR(VLOOKUP($B18,'入力シート'!$B$54:$O$123,12,),"")</f>
      </c>
      <c r="AF18" s="176"/>
      <c r="AG18" s="177"/>
      <c r="AH18" s="178">
        <f>_xlfn.IFERROR(VLOOKUP($B18,'入力シート'!$B$54:$O$123,13,),"")</f>
      </c>
      <c r="AI18" s="179"/>
      <c r="AJ18" s="179"/>
      <c r="AK18" s="179"/>
      <c r="AL18" s="179"/>
      <c r="AM18" s="179"/>
      <c r="AN18" s="179"/>
      <c r="AO18" s="179"/>
      <c r="AP18" s="180"/>
      <c r="AQ18" s="163">
        <f>_xlfn.IFERROR(VLOOKUP($B18,'入力シート'!$B$54:$O$123,14,),"")</f>
      </c>
      <c r="AR18" s="164"/>
      <c r="AS18" s="164"/>
      <c r="AT18" s="164"/>
      <c r="AU18" s="164"/>
      <c r="AV18" s="164"/>
      <c r="AW18" s="164"/>
      <c r="AX18" s="164"/>
      <c r="AY18" s="165"/>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row>
    <row r="19" spans="1:186" s="22" customFormat="1" ht="21" customHeight="1">
      <c r="A19" s="23"/>
      <c r="B19" s="36">
        <v>4</v>
      </c>
      <c r="C19" s="166">
        <f>_xlfn.IFERROR(VLOOKUP($B19,'入力シート'!$B$54:$O$123,5,),"")</f>
      </c>
      <c r="D19" s="167"/>
      <c r="E19" s="168"/>
      <c r="F19" s="166">
        <f>_xlfn.IFERROR(VLOOKUP($B19,'入力シート'!$B$54:$O$123,6,),"")</f>
      </c>
      <c r="G19" s="167"/>
      <c r="H19" s="168"/>
      <c r="I19" s="169">
        <f>_xlfn.IFERROR(VLOOKUP($B19,'入力シート'!$B$54:$O$123,7,),"")</f>
      </c>
      <c r="J19" s="170"/>
      <c r="K19" s="170"/>
      <c r="L19" s="170"/>
      <c r="M19" s="170"/>
      <c r="N19" s="170"/>
      <c r="O19" s="170"/>
      <c r="P19" s="170"/>
      <c r="Q19" s="170"/>
      <c r="R19" s="171"/>
      <c r="S19" s="172">
        <f>_xlfn.IFERROR(VLOOKUP($B19,'入力シート'!$B$54:$O$123,9,),"")</f>
      </c>
      <c r="T19" s="173"/>
      <c r="U19" s="173"/>
      <c r="V19" s="173"/>
      <c r="W19" s="173"/>
      <c r="X19" s="174"/>
      <c r="Y19" s="175">
        <f>_xlfn.IFERROR(VLOOKUP($B19,'入力シート'!$B$54:$O$123,10,),"")</f>
      </c>
      <c r="Z19" s="176"/>
      <c r="AA19" s="177"/>
      <c r="AB19" s="175">
        <f>_xlfn.IFERROR(VLOOKUP($B19,'入力シート'!$B$54:$O$123,11,),"")</f>
      </c>
      <c r="AC19" s="176"/>
      <c r="AD19" s="177"/>
      <c r="AE19" s="175">
        <f>_xlfn.IFERROR(VLOOKUP($B19,'入力シート'!$B$54:$O$123,12,),"")</f>
      </c>
      <c r="AF19" s="176"/>
      <c r="AG19" s="177"/>
      <c r="AH19" s="178">
        <f>_xlfn.IFERROR(VLOOKUP($B19,'入力シート'!$B$54:$O$123,13,),"")</f>
      </c>
      <c r="AI19" s="179"/>
      <c r="AJ19" s="179"/>
      <c r="AK19" s="179"/>
      <c r="AL19" s="179"/>
      <c r="AM19" s="179"/>
      <c r="AN19" s="179"/>
      <c r="AO19" s="179"/>
      <c r="AP19" s="180"/>
      <c r="AQ19" s="163">
        <f>_xlfn.IFERROR(VLOOKUP($B19,'入力シート'!$B$54:$O$123,14,),"")</f>
      </c>
      <c r="AR19" s="164"/>
      <c r="AS19" s="164"/>
      <c r="AT19" s="164"/>
      <c r="AU19" s="164"/>
      <c r="AV19" s="164"/>
      <c r="AW19" s="164"/>
      <c r="AX19" s="164"/>
      <c r="AY19" s="165"/>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row>
    <row r="20" spans="1:186" s="22" customFormat="1" ht="21" customHeight="1">
      <c r="A20" s="20"/>
      <c r="B20" s="36">
        <v>5</v>
      </c>
      <c r="C20" s="166">
        <f>_xlfn.IFERROR(VLOOKUP($B20,'入力シート'!$B$54:$O$123,5,),"")</f>
      </c>
      <c r="D20" s="167"/>
      <c r="E20" s="168"/>
      <c r="F20" s="166">
        <f>_xlfn.IFERROR(VLOOKUP($B20,'入力シート'!$B$54:$O$123,6,),"")</f>
      </c>
      <c r="G20" s="167"/>
      <c r="H20" s="168"/>
      <c r="I20" s="169">
        <f>_xlfn.IFERROR(VLOOKUP($B20,'入力シート'!$B$54:$O$123,7,),"")</f>
      </c>
      <c r="J20" s="170"/>
      <c r="K20" s="170"/>
      <c r="L20" s="170"/>
      <c r="M20" s="170"/>
      <c r="N20" s="170"/>
      <c r="O20" s="170"/>
      <c r="P20" s="170"/>
      <c r="Q20" s="170"/>
      <c r="R20" s="171"/>
      <c r="S20" s="172">
        <f>_xlfn.IFERROR(VLOOKUP($B20,'入力シート'!$B$54:$O$123,9,),"")</f>
      </c>
      <c r="T20" s="173"/>
      <c r="U20" s="173"/>
      <c r="V20" s="173"/>
      <c r="W20" s="173"/>
      <c r="X20" s="174"/>
      <c r="Y20" s="175">
        <f>_xlfn.IFERROR(VLOOKUP($B20,'入力シート'!$B$54:$O$123,10,),"")</f>
      </c>
      <c r="Z20" s="176"/>
      <c r="AA20" s="177"/>
      <c r="AB20" s="175">
        <f>_xlfn.IFERROR(VLOOKUP($B20,'入力シート'!$B$54:$O$123,11,),"")</f>
      </c>
      <c r="AC20" s="176"/>
      <c r="AD20" s="177"/>
      <c r="AE20" s="175">
        <f>_xlfn.IFERROR(VLOOKUP($B20,'入力シート'!$B$54:$O$123,12,),"")</f>
      </c>
      <c r="AF20" s="176"/>
      <c r="AG20" s="177"/>
      <c r="AH20" s="178">
        <f>_xlfn.IFERROR(VLOOKUP($B20,'入力シート'!$B$54:$O$123,13,),"")</f>
      </c>
      <c r="AI20" s="179"/>
      <c r="AJ20" s="179"/>
      <c r="AK20" s="179"/>
      <c r="AL20" s="179"/>
      <c r="AM20" s="179"/>
      <c r="AN20" s="179"/>
      <c r="AO20" s="179"/>
      <c r="AP20" s="180"/>
      <c r="AQ20" s="163">
        <f>_xlfn.IFERROR(VLOOKUP($B20,'入力シート'!$B$54:$O$123,14,),"")</f>
      </c>
      <c r="AR20" s="164"/>
      <c r="AS20" s="164"/>
      <c r="AT20" s="164"/>
      <c r="AU20" s="164"/>
      <c r="AV20" s="164"/>
      <c r="AW20" s="164"/>
      <c r="AX20" s="164"/>
      <c r="AY20" s="165"/>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row>
    <row r="21" spans="1:186" s="22" customFormat="1" ht="21" customHeight="1">
      <c r="A21" s="23"/>
      <c r="B21" s="36">
        <v>6</v>
      </c>
      <c r="C21" s="166">
        <f>_xlfn.IFERROR(VLOOKUP($B21,'入力シート'!$B$54:$O$123,5,),"")</f>
      </c>
      <c r="D21" s="167"/>
      <c r="E21" s="168"/>
      <c r="F21" s="166">
        <f>_xlfn.IFERROR(VLOOKUP($B21,'入力シート'!$B$54:$O$123,6,),"")</f>
      </c>
      <c r="G21" s="167"/>
      <c r="H21" s="168"/>
      <c r="I21" s="169">
        <f>_xlfn.IFERROR(VLOOKUP($B21,'入力シート'!$B$54:$O$123,7,),"")</f>
      </c>
      <c r="J21" s="170"/>
      <c r="K21" s="170"/>
      <c r="L21" s="170"/>
      <c r="M21" s="170"/>
      <c r="N21" s="170"/>
      <c r="O21" s="170"/>
      <c r="P21" s="170"/>
      <c r="Q21" s="170"/>
      <c r="R21" s="171"/>
      <c r="S21" s="172">
        <f>_xlfn.IFERROR(VLOOKUP($B21,'入力シート'!$B$54:$O$123,9,),"")</f>
      </c>
      <c r="T21" s="173"/>
      <c r="U21" s="173"/>
      <c r="V21" s="173"/>
      <c r="W21" s="173"/>
      <c r="X21" s="174"/>
      <c r="Y21" s="175">
        <f>_xlfn.IFERROR(VLOOKUP($B21,'入力シート'!$B$54:$O$123,10,),"")</f>
      </c>
      <c r="Z21" s="176"/>
      <c r="AA21" s="177"/>
      <c r="AB21" s="175">
        <f>_xlfn.IFERROR(VLOOKUP($B21,'入力シート'!$B$54:$O$123,11,),"")</f>
      </c>
      <c r="AC21" s="176"/>
      <c r="AD21" s="177"/>
      <c r="AE21" s="175">
        <f>_xlfn.IFERROR(VLOOKUP($B21,'入力シート'!$B$54:$O$123,12,),"")</f>
      </c>
      <c r="AF21" s="176"/>
      <c r="AG21" s="177"/>
      <c r="AH21" s="178">
        <f>_xlfn.IFERROR(VLOOKUP($B21,'入力シート'!$B$54:$O$123,13,),"")</f>
      </c>
      <c r="AI21" s="179"/>
      <c r="AJ21" s="179"/>
      <c r="AK21" s="179"/>
      <c r="AL21" s="179"/>
      <c r="AM21" s="179"/>
      <c r="AN21" s="179"/>
      <c r="AO21" s="179"/>
      <c r="AP21" s="180"/>
      <c r="AQ21" s="163">
        <f>_xlfn.IFERROR(VLOOKUP($B21,'入力シート'!$B$54:$O$123,14,),"")</f>
      </c>
      <c r="AR21" s="164"/>
      <c r="AS21" s="164"/>
      <c r="AT21" s="164"/>
      <c r="AU21" s="164"/>
      <c r="AV21" s="164"/>
      <c r="AW21" s="164"/>
      <c r="AX21" s="164"/>
      <c r="AY21" s="165"/>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row>
    <row r="22" spans="1:186" s="22" customFormat="1" ht="21" customHeight="1">
      <c r="A22" s="20"/>
      <c r="B22" s="36">
        <v>7</v>
      </c>
      <c r="C22" s="166">
        <f>_xlfn.IFERROR(VLOOKUP($B22,'入力シート'!$B$54:$O$123,5,),"")</f>
      </c>
      <c r="D22" s="167"/>
      <c r="E22" s="168"/>
      <c r="F22" s="166">
        <f>_xlfn.IFERROR(VLOOKUP($B22,'入力シート'!$B$54:$O$123,6,),"")</f>
      </c>
      <c r="G22" s="167"/>
      <c r="H22" s="168"/>
      <c r="I22" s="169">
        <f>_xlfn.IFERROR(VLOOKUP($B22,'入力シート'!$B$54:$O$123,7,),"")</f>
      </c>
      <c r="J22" s="170"/>
      <c r="K22" s="170"/>
      <c r="L22" s="170"/>
      <c r="M22" s="170"/>
      <c r="N22" s="170"/>
      <c r="O22" s="170"/>
      <c r="P22" s="170"/>
      <c r="Q22" s="170"/>
      <c r="R22" s="171"/>
      <c r="S22" s="172">
        <f>_xlfn.IFERROR(VLOOKUP($B22,'入力シート'!$B$54:$O$123,9,),"")</f>
      </c>
      <c r="T22" s="173"/>
      <c r="U22" s="173"/>
      <c r="V22" s="173"/>
      <c r="W22" s="173"/>
      <c r="X22" s="174"/>
      <c r="Y22" s="175">
        <f>_xlfn.IFERROR(VLOOKUP($B22,'入力シート'!$B$54:$O$123,10,),"")</f>
      </c>
      <c r="Z22" s="176"/>
      <c r="AA22" s="177"/>
      <c r="AB22" s="175">
        <f>_xlfn.IFERROR(VLOOKUP($B22,'入力シート'!$B$54:$O$123,11,),"")</f>
      </c>
      <c r="AC22" s="176"/>
      <c r="AD22" s="177"/>
      <c r="AE22" s="175">
        <f>_xlfn.IFERROR(VLOOKUP($B22,'入力シート'!$B$54:$O$123,12,),"")</f>
      </c>
      <c r="AF22" s="176"/>
      <c r="AG22" s="177"/>
      <c r="AH22" s="178">
        <f>_xlfn.IFERROR(VLOOKUP($B22,'入力シート'!$B$54:$O$123,13,),"")</f>
      </c>
      <c r="AI22" s="179"/>
      <c r="AJ22" s="179"/>
      <c r="AK22" s="179"/>
      <c r="AL22" s="179"/>
      <c r="AM22" s="179"/>
      <c r="AN22" s="179"/>
      <c r="AO22" s="179"/>
      <c r="AP22" s="180"/>
      <c r="AQ22" s="163">
        <f>_xlfn.IFERROR(VLOOKUP($B22,'入力シート'!$B$54:$O$123,14,),"")</f>
      </c>
      <c r="AR22" s="164"/>
      <c r="AS22" s="164"/>
      <c r="AT22" s="164"/>
      <c r="AU22" s="164"/>
      <c r="AV22" s="164"/>
      <c r="AW22" s="164"/>
      <c r="AX22" s="164"/>
      <c r="AY22" s="165"/>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row>
    <row r="23" spans="1:186" s="22" customFormat="1" ht="21" customHeight="1">
      <c r="A23" s="23"/>
      <c r="B23" s="36">
        <v>8</v>
      </c>
      <c r="C23" s="166">
        <f>_xlfn.IFERROR(VLOOKUP($B23,'入力シート'!$B$54:$O$123,5,),"")</f>
      </c>
      <c r="D23" s="167"/>
      <c r="E23" s="168"/>
      <c r="F23" s="166">
        <f>_xlfn.IFERROR(VLOOKUP($B23,'入力シート'!$B$54:$O$123,6,),"")</f>
      </c>
      <c r="G23" s="167"/>
      <c r="H23" s="168"/>
      <c r="I23" s="169">
        <f>_xlfn.IFERROR(VLOOKUP($B23,'入力シート'!$B$54:$O$123,7,),"")</f>
      </c>
      <c r="J23" s="170"/>
      <c r="K23" s="170"/>
      <c r="L23" s="170"/>
      <c r="M23" s="170"/>
      <c r="N23" s="170"/>
      <c r="O23" s="170"/>
      <c r="P23" s="170"/>
      <c r="Q23" s="170"/>
      <c r="R23" s="171"/>
      <c r="S23" s="172">
        <f>_xlfn.IFERROR(VLOOKUP($B23,'入力シート'!$B$54:$O$123,9,),"")</f>
      </c>
      <c r="T23" s="173"/>
      <c r="U23" s="173"/>
      <c r="V23" s="173"/>
      <c r="W23" s="173"/>
      <c r="X23" s="174"/>
      <c r="Y23" s="175">
        <f>_xlfn.IFERROR(VLOOKUP($B23,'入力シート'!$B$54:$O$123,10,),"")</f>
      </c>
      <c r="Z23" s="176"/>
      <c r="AA23" s="177"/>
      <c r="AB23" s="175">
        <f>_xlfn.IFERROR(VLOOKUP($B23,'入力シート'!$B$54:$O$123,11,),"")</f>
      </c>
      <c r="AC23" s="176"/>
      <c r="AD23" s="177"/>
      <c r="AE23" s="175">
        <f>_xlfn.IFERROR(VLOOKUP($B23,'入力シート'!$B$54:$O$123,12,),"")</f>
      </c>
      <c r="AF23" s="176"/>
      <c r="AG23" s="177"/>
      <c r="AH23" s="178">
        <f>_xlfn.IFERROR(VLOOKUP($B23,'入力シート'!$B$54:$O$123,13,),"")</f>
      </c>
      <c r="AI23" s="179"/>
      <c r="AJ23" s="179"/>
      <c r="AK23" s="179"/>
      <c r="AL23" s="179"/>
      <c r="AM23" s="179"/>
      <c r="AN23" s="179"/>
      <c r="AO23" s="179"/>
      <c r="AP23" s="180"/>
      <c r="AQ23" s="163">
        <f>_xlfn.IFERROR(VLOOKUP($B23,'入力シート'!$B$54:$O$123,14,),"")</f>
      </c>
      <c r="AR23" s="164"/>
      <c r="AS23" s="164"/>
      <c r="AT23" s="164"/>
      <c r="AU23" s="164"/>
      <c r="AV23" s="164"/>
      <c r="AW23" s="164"/>
      <c r="AX23" s="164"/>
      <c r="AY23" s="165"/>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row>
    <row r="24" spans="1:186" s="22" customFormat="1" ht="21" customHeight="1">
      <c r="A24" s="20"/>
      <c r="B24" s="36">
        <v>9</v>
      </c>
      <c r="C24" s="166">
        <f>_xlfn.IFERROR(VLOOKUP($B24,'入力シート'!$B$54:$O$123,5,),"")</f>
      </c>
      <c r="D24" s="167"/>
      <c r="E24" s="168"/>
      <c r="F24" s="166">
        <f>_xlfn.IFERROR(VLOOKUP($B24,'入力シート'!$B$54:$O$123,6,),"")</f>
      </c>
      <c r="G24" s="167"/>
      <c r="H24" s="168"/>
      <c r="I24" s="169">
        <f>_xlfn.IFERROR(VLOOKUP($B24,'入力シート'!$B$54:$O$123,7,),"")</f>
      </c>
      <c r="J24" s="170"/>
      <c r="K24" s="170"/>
      <c r="L24" s="170"/>
      <c r="M24" s="170"/>
      <c r="N24" s="170"/>
      <c r="O24" s="170"/>
      <c r="P24" s="170"/>
      <c r="Q24" s="170"/>
      <c r="R24" s="171"/>
      <c r="S24" s="172">
        <f>_xlfn.IFERROR(VLOOKUP($B24,'入力シート'!$B$54:$O$123,9,),"")</f>
      </c>
      <c r="T24" s="173"/>
      <c r="U24" s="173"/>
      <c r="V24" s="173"/>
      <c r="W24" s="173"/>
      <c r="X24" s="174"/>
      <c r="Y24" s="175">
        <f>_xlfn.IFERROR(VLOOKUP($B24,'入力シート'!$B$54:$O$123,10,),"")</f>
      </c>
      <c r="Z24" s="176"/>
      <c r="AA24" s="177"/>
      <c r="AB24" s="175">
        <f>_xlfn.IFERROR(VLOOKUP($B24,'入力シート'!$B$54:$O$123,11,),"")</f>
      </c>
      <c r="AC24" s="176"/>
      <c r="AD24" s="177"/>
      <c r="AE24" s="175">
        <f>_xlfn.IFERROR(VLOOKUP($B24,'入力シート'!$B$54:$O$123,12,),"")</f>
      </c>
      <c r="AF24" s="176"/>
      <c r="AG24" s="177"/>
      <c r="AH24" s="178">
        <f>_xlfn.IFERROR(VLOOKUP($B24,'入力シート'!$B$54:$O$123,13,),"")</f>
      </c>
      <c r="AI24" s="179"/>
      <c r="AJ24" s="179"/>
      <c r="AK24" s="179"/>
      <c r="AL24" s="179"/>
      <c r="AM24" s="179"/>
      <c r="AN24" s="179"/>
      <c r="AO24" s="179"/>
      <c r="AP24" s="180"/>
      <c r="AQ24" s="163">
        <f>_xlfn.IFERROR(VLOOKUP($B24,'入力シート'!$B$54:$O$123,14,),"")</f>
      </c>
      <c r="AR24" s="164"/>
      <c r="AS24" s="164"/>
      <c r="AT24" s="164"/>
      <c r="AU24" s="164"/>
      <c r="AV24" s="164"/>
      <c r="AW24" s="164"/>
      <c r="AX24" s="164"/>
      <c r="AY24" s="165"/>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row>
    <row r="25" spans="1:186" s="22" customFormat="1" ht="21" customHeight="1">
      <c r="A25" s="23"/>
      <c r="B25" s="36">
        <v>10</v>
      </c>
      <c r="C25" s="166">
        <f>_xlfn.IFERROR(VLOOKUP($B25,'入力シート'!$B$54:$O$123,5,),"")</f>
      </c>
      <c r="D25" s="167"/>
      <c r="E25" s="168"/>
      <c r="F25" s="166">
        <f>_xlfn.IFERROR(VLOOKUP($B25,'入力シート'!$B$54:$O$123,6,),"")</f>
      </c>
      <c r="G25" s="167"/>
      <c r="H25" s="168"/>
      <c r="I25" s="169">
        <f>_xlfn.IFERROR(VLOOKUP($B25,'入力シート'!$B$54:$O$123,7,),"")</f>
      </c>
      <c r="J25" s="170"/>
      <c r="K25" s="170"/>
      <c r="L25" s="170"/>
      <c r="M25" s="170"/>
      <c r="N25" s="170"/>
      <c r="O25" s="170"/>
      <c r="P25" s="170"/>
      <c r="Q25" s="170"/>
      <c r="R25" s="171"/>
      <c r="S25" s="172">
        <f>_xlfn.IFERROR(VLOOKUP($B25,'入力シート'!$B$54:$O$123,9,),"")</f>
      </c>
      <c r="T25" s="173"/>
      <c r="U25" s="173"/>
      <c r="V25" s="173"/>
      <c r="W25" s="173"/>
      <c r="X25" s="174"/>
      <c r="Y25" s="175">
        <f>_xlfn.IFERROR(VLOOKUP($B25,'入力シート'!$B$54:$O$123,10,),"")</f>
      </c>
      <c r="Z25" s="176"/>
      <c r="AA25" s="177"/>
      <c r="AB25" s="175">
        <f>_xlfn.IFERROR(VLOOKUP($B25,'入力シート'!$B$54:$O$123,11,),"")</f>
      </c>
      <c r="AC25" s="176"/>
      <c r="AD25" s="177"/>
      <c r="AE25" s="175">
        <f>_xlfn.IFERROR(VLOOKUP($B25,'入力シート'!$B$54:$O$123,12,),"")</f>
      </c>
      <c r="AF25" s="176"/>
      <c r="AG25" s="177"/>
      <c r="AH25" s="178">
        <f>_xlfn.IFERROR(VLOOKUP($B25,'入力シート'!$B$54:$O$123,13,),"")</f>
      </c>
      <c r="AI25" s="179"/>
      <c r="AJ25" s="179"/>
      <c r="AK25" s="179"/>
      <c r="AL25" s="179"/>
      <c r="AM25" s="179"/>
      <c r="AN25" s="179"/>
      <c r="AO25" s="179"/>
      <c r="AP25" s="180"/>
      <c r="AQ25" s="163">
        <f>_xlfn.IFERROR(VLOOKUP($B25,'入力シート'!$B$54:$O$123,14,),"")</f>
      </c>
      <c r="AR25" s="164"/>
      <c r="AS25" s="164"/>
      <c r="AT25" s="164"/>
      <c r="AU25" s="164"/>
      <c r="AV25" s="164"/>
      <c r="AW25" s="164"/>
      <c r="AX25" s="164"/>
      <c r="AY25" s="165"/>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row>
    <row r="26" spans="1:186" s="22" customFormat="1" ht="21" customHeight="1">
      <c r="A26" s="20"/>
      <c r="B26" s="36">
        <v>11</v>
      </c>
      <c r="C26" s="166">
        <f>_xlfn.IFERROR(VLOOKUP($B26,'入力シート'!$B$54:$O$123,5,),"")</f>
      </c>
      <c r="D26" s="167"/>
      <c r="E26" s="168"/>
      <c r="F26" s="166">
        <f>_xlfn.IFERROR(VLOOKUP($B26,'入力シート'!$B$54:$O$123,6,),"")</f>
      </c>
      <c r="G26" s="167"/>
      <c r="H26" s="168"/>
      <c r="I26" s="169">
        <f>_xlfn.IFERROR(VLOOKUP($B26,'入力シート'!$B$54:$O$123,7,),"")</f>
      </c>
      <c r="J26" s="170"/>
      <c r="K26" s="170"/>
      <c r="L26" s="170"/>
      <c r="M26" s="170"/>
      <c r="N26" s="170"/>
      <c r="O26" s="170"/>
      <c r="P26" s="170"/>
      <c r="Q26" s="170"/>
      <c r="R26" s="171"/>
      <c r="S26" s="172">
        <f>_xlfn.IFERROR(VLOOKUP($B26,'入力シート'!$B$54:$O$123,9,),"")</f>
      </c>
      <c r="T26" s="173"/>
      <c r="U26" s="173"/>
      <c r="V26" s="173"/>
      <c r="W26" s="173"/>
      <c r="X26" s="174"/>
      <c r="Y26" s="175">
        <f>_xlfn.IFERROR(VLOOKUP($B26,'入力シート'!$B$54:$O$123,10,),"")</f>
      </c>
      <c r="Z26" s="176"/>
      <c r="AA26" s="177"/>
      <c r="AB26" s="175">
        <f>_xlfn.IFERROR(VLOOKUP($B26,'入力シート'!$B$54:$O$123,11,),"")</f>
      </c>
      <c r="AC26" s="176"/>
      <c r="AD26" s="177"/>
      <c r="AE26" s="175">
        <f>_xlfn.IFERROR(VLOOKUP($B26,'入力シート'!$B$54:$O$123,12,),"")</f>
      </c>
      <c r="AF26" s="176"/>
      <c r="AG26" s="177"/>
      <c r="AH26" s="178">
        <f>_xlfn.IFERROR(VLOOKUP($B26,'入力シート'!$B$54:$O$123,13,),"")</f>
      </c>
      <c r="AI26" s="179"/>
      <c r="AJ26" s="179"/>
      <c r="AK26" s="179"/>
      <c r="AL26" s="179"/>
      <c r="AM26" s="179"/>
      <c r="AN26" s="179"/>
      <c r="AO26" s="179"/>
      <c r="AP26" s="180"/>
      <c r="AQ26" s="163">
        <f>_xlfn.IFERROR(VLOOKUP($B26,'入力シート'!$B$54:$O$123,14,),"")</f>
      </c>
      <c r="AR26" s="164"/>
      <c r="AS26" s="164"/>
      <c r="AT26" s="164"/>
      <c r="AU26" s="164"/>
      <c r="AV26" s="164"/>
      <c r="AW26" s="164"/>
      <c r="AX26" s="164"/>
      <c r="AY26" s="165"/>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row>
    <row r="27" spans="1:186" s="22" customFormat="1" ht="21" customHeight="1">
      <c r="A27" s="20"/>
      <c r="B27" s="36">
        <v>12</v>
      </c>
      <c r="C27" s="166">
        <f>_xlfn.IFERROR(VLOOKUP($B27,'入力シート'!$B$54:$O$123,5,),"")</f>
      </c>
      <c r="D27" s="167"/>
      <c r="E27" s="168"/>
      <c r="F27" s="166">
        <f>_xlfn.IFERROR(VLOOKUP($B27,'入力シート'!$B$54:$O$123,6,),"")</f>
      </c>
      <c r="G27" s="167"/>
      <c r="H27" s="168"/>
      <c r="I27" s="169">
        <f>_xlfn.IFERROR(VLOOKUP($B27,'入力シート'!$B$54:$O$123,7,),"")</f>
      </c>
      <c r="J27" s="170"/>
      <c r="K27" s="170"/>
      <c r="L27" s="170"/>
      <c r="M27" s="170"/>
      <c r="N27" s="170"/>
      <c r="O27" s="170"/>
      <c r="P27" s="170"/>
      <c r="Q27" s="170"/>
      <c r="R27" s="171"/>
      <c r="S27" s="172">
        <f>_xlfn.IFERROR(VLOOKUP($B27,'入力シート'!$B$54:$O$123,9,),"")</f>
      </c>
      <c r="T27" s="173"/>
      <c r="U27" s="173"/>
      <c r="V27" s="173"/>
      <c r="W27" s="173"/>
      <c r="X27" s="174"/>
      <c r="Y27" s="175">
        <f>_xlfn.IFERROR(VLOOKUP($B27,'入力シート'!$B$54:$O$123,10,),"")</f>
      </c>
      <c r="Z27" s="176"/>
      <c r="AA27" s="177"/>
      <c r="AB27" s="175">
        <f>_xlfn.IFERROR(VLOOKUP($B27,'入力シート'!$B$54:$O$123,11,),"")</f>
      </c>
      <c r="AC27" s="176"/>
      <c r="AD27" s="177"/>
      <c r="AE27" s="175">
        <f>_xlfn.IFERROR(VLOOKUP($B27,'入力シート'!$B$54:$O$123,12,),"")</f>
      </c>
      <c r="AF27" s="176"/>
      <c r="AG27" s="177"/>
      <c r="AH27" s="178">
        <f>_xlfn.IFERROR(VLOOKUP($B27,'入力シート'!$B$54:$O$123,13,),"")</f>
      </c>
      <c r="AI27" s="179"/>
      <c r="AJ27" s="179"/>
      <c r="AK27" s="179"/>
      <c r="AL27" s="179"/>
      <c r="AM27" s="179"/>
      <c r="AN27" s="179"/>
      <c r="AO27" s="179"/>
      <c r="AP27" s="180"/>
      <c r="AQ27" s="163">
        <f>_xlfn.IFERROR(VLOOKUP($B27,'入力シート'!$B$54:$O$123,14,),"")</f>
      </c>
      <c r="AR27" s="164"/>
      <c r="AS27" s="164"/>
      <c r="AT27" s="164"/>
      <c r="AU27" s="164"/>
      <c r="AV27" s="164"/>
      <c r="AW27" s="164"/>
      <c r="AX27" s="164"/>
      <c r="AY27" s="165"/>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row>
    <row r="28" spans="1:186" s="22" customFormat="1" ht="21" customHeight="1">
      <c r="A28" s="20"/>
      <c r="B28" s="36">
        <v>13</v>
      </c>
      <c r="C28" s="166">
        <f>_xlfn.IFERROR(VLOOKUP($B28,'入力シート'!$B$54:$O$123,5,),"")</f>
      </c>
      <c r="D28" s="167"/>
      <c r="E28" s="168"/>
      <c r="F28" s="166">
        <f>_xlfn.IFERROR(VLOOKUP($B28,'入力シート'!$B$54:$O$123,6,),"")</f>
      </c>
      <c r="G28" s="167"/>
      <c r="H28" s="168"/>
      <c r="I28" s="169">
        <f>_xlfn.IFERROR(VLOOKUP($B28,'入力シート'!$B$54:$O$123,7,),"")</f>
      </c>
      <c r="J28" s="170"/>
      <c r="K28" s="170"/>
      <c r="L28" s="170"/>
      <c r="M28" s="170"/>
      <c r="N28" s="170"/>
      <c r="O28" s="170"/>
      <c r="P28" s="170"/>
      <c r="Q28" s="170"/>
      <c r="R28" s="171"/>
      <c r="S28" s="172">
        <f>_xlfn.IFERROR(VLOOKUP($B28,'入力シート'!$B$54:$O$123,9,),"")</f>
      </c>
      <c r="T28" s="173"/>
      <c r="U28" s="173"/>
      <c r="V28" s="173"/>
      <c r="W28" s="173"/>
      <c r="X28" s="174"/>
      <c r="Y28" s="175">
        <f>_xlfn.IFERROR(VLOOKUP($B28,'入力シート'!$B$54:$O$123,10,),"")</f>
      </c>
      <c r="Z28" s="176"/>
      <c r="AA28" s="177"/>
      <c r="AB28" s="175">
        <f>_xlfn.IFERROR(VLOOKUP($B28,'入力シート'!$B$54:$O$123,11,),"")</f>
      </c>
      <c r="AC28" s="176"/>
      <c r="AD28" s="177"/>
      <c r="AE28" s="175">
        <f>_xlfn.IFERROR(VLOOKUP($B28,'入力シート'!$B$54:$O$123,12,),"")</f>
      </c>
      <c r="AF28" s="176"/>
      <c r="AG28" s="177"/>
      <c r="AH28" s="178">
        <f>_xlfn.IFERROR(VLOOKUP($B28,'入力シート'!$B$54:$O$123,13,),"")</f>
      </c>
      <c r="AI28" s="179"/>
      <c r="AJ28" s="179"/>
      <c r="AK28" s="179"/>
      <c r="AL28" s="179"/>
      <c r="AM28" s="179"/>
      <c r="AN28" s="179"/>
      <c r="AO28" s="179"/>
      <c r="AP28" s="180"/>
      <c r="AQ28" s="163">
        <f>_xlfn.IFERROR(VLOOKUP($B28,'入力シート'!$B$54:$O$123,14,),"")</f>
      </c>
      <c r="AR28" s="164"/>
      <c r="AS28" s="164"/>
      <c r="AT28" s="164"/>
      <c r="AU28" s="164"/>
      <c r="AV28" s="164"/>
      <c r="AW28" s="164"/>
      <c r="AX28" s="164"/>
      <c r="AY28" s="165"/>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row>
    <row r="29" spans="1:186" s="22" customFormat="1" ht="21" customHeight="1">
      <c r="A29" s="20"/>
      <c r="B29" s="36">
        <v>14</v>
      </c>
      <c r="C29" s="166">
        <f>_xlfn.IFERROR(VLOOKUP($B29,'入力シート'!$B$54:$O$123,5,),"")</f>
      </c>
      <c r="D29" s="167"/>
      <c r="E29" s="168"/>
      <c r="F29" s="166">
        <f>_xlfn.IFERROR(VLOOKUP($B29,'入力シート'!$B$54:$O$123,6,),"")</f>
      </c>
      <c r="G29" s="167"/>
      <c r="H29" s="168"/>
      <c r="I29" s="169">
        <f>_xlfn.IFERROR(VLOOKUP($B29,'入力シート'!$B$54:$O$123,7,),"")</f>
      </c>
      <c r="J29" s="170"/>
      <c r="K29" s="170"/>
      <c r="L29" s="170"/>
      <c r="M29" s="170"/>
      <c r="N29" s="170"/>
      <c r="O29" s="170"/>
      <c r="P29" s="170"/>
      <c r="Q29" s="170"/>
      <c r="R29" s="171"/>
      <c r="S29" s="172">
        <f>_xlfn.IFERROR(VLOOKUP($B29,'入力シート'!$B$54:$O$123,9,),"")</f>
      </c>
      <c r="T29" s="173"/>
      <c r="U29" s="173"/>
      <c r="V29" s="173"/>
      <c r="W29" s="173"/>
      <c r="X29" s="174"/>
      <c r="Y29" s="175">
        <f>_xlfn.IFERROR(VLOOKUP($B29,'入力シート'!$B$54:$O$123,10,),"")</f>
      </c>
      <c r="Z29" s="176"/>
      <c r="AA29" s="177"/>
      <c r="AB29" s="175">
        <f>_xlfn.IFERROR(VLOOKUP($B29,'入力シート'!$B$54:$O$123,11,),"")</f>
      </c>
      <c r="AC29" s="176"/>
      <c r="AD29" s="177"/>
      <c r="AE29" s="175">
        <f>_xlfn.IFERROR(VLOOKUP($B29,'入力シート'!$B$54:$O$123,12,),"")</f>
      </c>
      <c r="AF29" s="176"/>
      <c r="AG29" s="177"/>
      <c r="AH29" s="178">
        <f>_xlfn.IFERROR(VLOOKUP($B29,'入力シート'!$B$54:$O$123,13,),"")</f>
      </c>
      <c r="AI29" s="179"/>
      <c r="AJ29" s="179"/>
      <c r="AK29" s="179"/>
      <c r="AL29" s="179"/>
      <c r="AM29" s="179"/>
      <c r="AN29" s="179"/>
      <c r="AO29" s="179"/>
      <c r="AP29" s="180"/>
      <c r="AQ29" s="163">
        <f>_xlfn.IFERROR(VLOOKUP($B29,'入力シート'!$B$54:$O$123,14,),"")</f>
      </c>
      <c r="AR29" s="164"/>
      <c r="AS29" s="164"/>
      <c r="AT29" s="164"/>
      <c r="AU29" s="164"/>
      <c r="AV29" s="164"/>
      <c r="AW29" s="164"/>
      <c r="AX29" s="164"/>
      <c r="AY29" s="165"/>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row>
    <row r="30" spans="1:186" s="22" customFormat="1" ht="21" customHeight="1">
      <c r="A30" s="20"/>
      <c r="B30" s="36">
        <v>15</v>
      </c>
      <c r="C30" s="166">
        <f>_xlfn.IFERROR(VLOOKUP($B30,'入力シート'!$B$54:$O$123,5,),"")</f>
      </c>
      <c r="D30" s="167"/>
      <c r="E30" s="168"/>
      <c r="F30" s="166">
        <f>_xlfn.IFERROR(VLOOKUP($B30,'入力シート'!$B$54:$O$123,6,),"")</f>
      </c>
      <c r="G30" s="167"/>
      <c r="H30" s="168"/>
      <c r="I30" s="169">
        <f>_xlfn.IFERROR(VLOOKUP($B30,'入力シート'!$B$54:$O$123,7,),"")</f>
      </c>
      <c r="J30" s="170"/>
      <c r="K30" s="170"/>
      <c r="L30" s="170"/>
      <c r="M30" s="170"/>
      <c r="N30" s="170"/>
      <c r="O30" s="170"/>
      <c r="P30" s="170"/>
      <c r="Q30" s="170"/>
      <c r="R30" s="171"/>
      <c r="S30" s="172">
        <f>_xlfn.IFERROR(VLOOKUP($B30,'入力シート'!$B$54:$O$123,9,),"")</f>
      </c>
      <c r="T30" s="173"/>
      <c r="U30" s="173"/>
      <c r="V30" s="173"/>
      <c r="W30" s="173"/>
      <c r="X30" s="174"/>
      <c r="Y30" s="175">
        <f>_xlfn.IFERROR(VLOOKUP($B30,'入力シート'!$B$54:$O$123,10,),"")</f>
      </c>
      <c r="Z30" s="176"/>
      <c r="AA30" s="177"/>
      <c r="AB30" s="175">
        <f>_xlfn.IFERROR(VLOOKUP($B30,'入力シート'!$B$54:$O$123,11,),"")</f>
      </c>
      <c r="AC30" s="176"/>
      <c r="AD30" s="177"/>
      <c r="AE30" s="175">
        <f>_xlfn.IFERROR(VLOOKUP($B30,'入力シート'!$B$54:$O$123,12,),"")</f>
      </c>
      <c r="AF30" s="176"/>
      <c r="AG30" s="177"/>
      <c r="AH30" s="178">
        <f>_xlfn.IFERROR(VLOOKUP($B30,'入力シート'!$B$54:$O$123,13,),"")</f>
      </c>
      <c r="AI30" s="179"/>
      <c r="AJ30" s="179"/>
      <c r="AK30" s="179"/>
      <c r="AL30" s="179"/>
      <c r="AM30" s="179"/>
      <c r="AN30" s="179"/>
      <c r="AO30" s="179"/>
      <c r="AP30" s="180"/>
      <c r="AQ30" s="163">
        <f>_xlfn.IFERROR(VLOOKUP($B30,'入力シート'!$B$54:$O$123,14,),"")</f>
      </c>
      <c r="AR30" s="164"/>
      <c r="AS30" s="164"/>
      <c r="AT30" s="164"/>
      <c r="AU30" s="164"/>
      <c r="AV30" s="164"/>
      <c r="AW30" s="164"/>
      <c r="AX30" s="164"/>
      <c r="AY30" s="165"/>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row>
    <row r="31" spans="1:186" s="22" customFormat="1" ht="21" customHeight="1">
      <c r="A31" s="23"/>
      <c r="B31" s="36">
        <v>16</v>
      </c>
      <c r="C31" s="166">
        <f>_xlfn.IFERROR(VLOOKUP($B31,'入力シート'!$B$54:$O$123,5,),"")</f>
      </c>
      <c r="D31" s="167"/>
      <c r="E31" s="168"/>
      <c r="F31" s="166">
        <f>_xlfn.IFERROR(VLOOKUP($B31,'入力シート'!$B$54:$O$123,6,),"")</f>
      </c>
      <c r="G31" s="167"/>
      <c r="H31" s="168"/>
      <c r="I31" s="169">
        <f>_xlfn.IFERROR(VLOOKUP($B31,'入力シート'!$B$54:$O$123,7,),"")</f>
      </c>
      <c r="J31" s="170"/>
      <c r="K31" s="170"/>
      <c r="L31" s="170"/>
      <c r="M31" s="170"/>
      <c r="N31" s="170"/>
      <c r="O31" s="170"/>
      <c r="P31" s="170"/>
      <c r="Q31" s="170"/>
      <c r="R31" s="171"/>
      <c r="S31" s="172">
        <f>_xlfn.IFERROR(VLOOKUP($B31,'入力シート'!$B$54:$O$123,9,),"")</f>
      </c>
      <c r="T31" s="173"/>
      <c r="U31" s="173"/>
      <c r="V31" s="173"/>
      <c r="W31" s="173"/>
      <c r="X31" s="174"/>
      <c r="Y31" s="175">
        <f>_xlfn.IFERROR(VLOOKUP($B31,'入力シート'!$B$54:$O$123,10,),"")</f>
      </c>
      <c r="Z31" s="176"/>
      <c r="AA31" s="177"/>
      <c r="AB31" s="175">
        <f>_xlfn.IFERROR(VLOOKUP($B31,'入力シート'!$B$54:$O$123,11,),"")</f>
      </c>
      <c r="AC31" s="176"/>
      <c r="AD31" s="177"/>
      <c r="AE31" s="175">
        <f>_xlfn.IFERROR(VLOOKUP($B31,'入力シート'!$B$54:$O$123,12,),"")</f>
      </c>
      <c r="AF31" s="176"/>
      <c r="AG31" s="177"/>
      <c r="AH31" s="178">
        <f>_xlfn.IFERROR(VLOOKUP($B31,'入力シート'!$B$54:$O$123,13,),"")</f>
      </c>
      <c r="AI31" s="179"/>
      <c r="AJ31" s="179"/>
      <c r="AK31" s="179"/>
      <c r="AL31" s="179"/>
      <c r="AM31" s="179"/>
      <c r="AN31" s="179"/>
      <c r="AO31" s="179"/>
      <c r="AP31" s="180"/>
      <c r="AQ31" s="163">
        <f>_xlfn.IFERROR(VLOOKUP($B31,'入力シート'!$B$54:$O$123,14,),"")</f>
      </c>
      <c r="AR31" s="164"/>
      <c r="AS31" s="164"/>
      <c r="AT31" s="164"/>
      <c r="AU31" s="164"/>
      <c r="AV31" s="164"/>
      <c r="AW31" s="164"/>
      <c r="AX31" s="164"/>
      <c r="AY31" s="165"/>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row>
    <row r="32" spans="1:186" s="22" customFormat="1" ht="21" customHeight="1">
      <c r="A32" s="23"/>
      <c r="B32" s="36">
        <v>17</v>
      </c>
      <c r="C32" s="166">
        <f>_xlfn.IFERROR(VLOOKUP($B32,'入力シート'!$B$54:$O$123,5,),"")</f>
      </c>
      <c r="D32" s="167"/>
      <c r="E32" s="168"/>
      <c r="F32" s="166">
        <f>_xlfn.IFERROR(VLOOKUP($B32,'入力シート'!$B$54:$O$123,6,),"")</f>
      </c>
      <c r="G32" s="167"/>
      <c r="H32" s="168"/>
      <c r="I32" s="169">
        <f>_xlfn.IFERROR(VLOOKUP($B32,'入力シート'!$B$54:$O$123,7,),"")</f>
      </c>
      <c r="J32" s="170"/>
      <c r="K32" s="170"/>
      <c r="L32" s="170"/>
      <c r="M32" s="170"/>
      <c r="N32" s="170"/>
      <c r="O32" s="170"/>
      <c r="P32" s="170"/>
      <c r="Q32" s="170"/>
      <c r="R32" s="171"/>
      <c r="S32" s="172">
        <f>_xlfn.IFERROR(VLOOKUP($B32,'入力シート'!$B$54:$O$123,9,),"")</f>
      </c>
      <c r="T32" s="173"/>
      <c r="U32" s="173"/>
      <c r="V32" s="173"/>
      <c r="W32" s="173"/>
      <c r="X32" s="174"/>
      <c r="Y32" s="175">
        <f>_xlfn.IFERROR(VLOOKUP($B32,'入力シート'!$B$54:$O$123,10,),"")</f>
      </c>
      <c r="Z32" s="176"/>
      <c r="AA32" s="177"/>
      <c r="AB32" s="175">
        <f>_xlfn.IFERROR(VLOOKUP($B32,'入力シート'!$B$54:$O$123,11,),"")</f>
      </c>
      <c r="AC32" s="176"/>
      <c r="AD32" s="177"/>
      <c r="AE32" s="175">
        <f>_xlfn.IFERROR(VLOOKUP($B32,'入力シート'!$B$54:$O$123,12,),"")</f>
      </c>
      <c r="AF32" s="176"/>
      <c r="AG32" s="177"/>
      <c r="AH32" s="178">
        <f>_xlfn.IFERROR(VLOOKUP($B32,'入力シート'!$B$54:$O$123,13,),"")</f>
      </c>
      <c r="AI32" s="179"/>
      <c r="AJ32" s="179"/>
      <c r="AK32" s="179"/>
      <c r="AL32" s="179"/>
      <c r="AM32" s="179"/>
      <c r="AN32" s="179"/>
      <c r="AO32" s="179"/>
      <c r="AP32" s="180"/>
      <c r="AQ32" s="163">
        <f>_xlfn.IFERROR(VLOOKUP($B32,'入力シート'!$B$54:$O$123,14,),"")</f>
      </c>
      <c r="AR32" s="164"/>
      <c r="AS32" s="164"/>
      <c r="AT32" s="164"/>
      <c r="AU32" s="164"/>
      <c r="AV32" s="164"/>
      <c r="AW32" s="164"/>
      <c r="AX32" s="164"/>
      <c r="AY32" s="165"/>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row>
    <row r="33" spans="1:186" s="22" customFormat="1" ht="21" customHeight="1">
      <c r="A33" s="23"/>
      <c r="B33" s="36">
        <v>18</v>
      </c>
      <c r="C33" s="166">
        <f>_xlfn.IFERROR(VLOOKUP($B33,'入力シート'!$B$54:$O$123,5,),"")</f>
      </c>
      <c r="D33" s="167"/>
      <c r="E33" s="168"/>
      <c r="F33" s="166">
        <f>_xlfn.IFERROR(VLOOKUP($B33,'入力シート'!$B$54:$O$123,6,),"")</f>
      </c>
      <c r="G33" s="167"/>
      <c r="H33" s="168"/>
      <c r="I33" s="169">
        <f>_xlfn.IFERROR(VLOOKUP($B33,'入力シート'!$B$54:$O$123,7,),"")</f>
      </c>
      <c r="J33" s="170"/>
      <c r="K33" s="170"/>
      <c r="L33" s="170"/>
      <c r="M33" s="170"/>
      <c r="N33" s="170"/>
      <c r="O33" s="170"/>
      <c r="P33" s="170"/>
      <c r="Q33" s="170"/>
      <c r="R33" s="171"/>
      <c r="S33" s="172">
        <f>_xlfn.IFERROR(VLOOKUP($B33,'入力シート'!$B$54:$O$123,9,),"")</f>
      </c>
      <c r="T33" s="173"/>
      <c r="U33" s="173"/>
      <c r="V33" s="173"/>
      <c r="W33" s="173"/>
      <c r="X33" s="174"/>
      <c r="Y33" s="175">
        <f>_xlfn.IFERROR(VLOOKUP($B33,'入力シート'!$B$54:$O$123,10,),"")</f>
      </c>
      <c r="Z33" s="176"/>
      <c r="AA33" s="177"/>
      <c r="AB33" s="175">
        <f>_xlfn.IFERROR(VLOOKUP($B33,'入力シート'!$B$54:$O$123,11,),"")</f>
      </c>
      <c r="AC33" s="176"/>
      <c r="AD33" s="177"/>
      <c r="AE33" s="175">
        <f>_xlfn.IFERROR(VLOOKUP($B33,'入力シート'!$B$54:$O$123,12,),"")</f>
      </c>
      <c r="AF33" s="176"/>
      <c r="AG33" s="177"/>
      <c r="AH33" s="178">
        <f>_xlfn.IFERROR(VLOOKUP($B33,'入力シート'!$B$54:$O$123,13,),"")</f>
      </c>
      <c r="AI33" s="179"/>
      <c r="AJ33" s="179"/>
      <c r="AK33" s="179"/>
      <c r="AL33" s="179"/>
      <c r="AM33" s="179"/>
      <c r="AN33" s="179"/>
      <c r="AO33" s="179"/>
      <c r="AP33" s="180"/>
      <c r="AQ33" s="163">
        <f>_xlfn.IFERROR(VLOOKUP($B33,'入力シート'!$B$54:$O$123,14,),"")</f>
      </c>
      <c r="AR33" s="164"/>
      <c r="AS33" s="164"/>
      <c r="AT33" s="164"/>
      <c r="AU33" s="164"/>
      <c r="AV33" s="164"/>
      <c r="AW33" s="164"/>
      <c r="AX33" s="164"/>
      <c r="AY33" s="165"/>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row>
    <row r="34" spans="1:186" s="22" customFormat="1" ht="21" customHeight="1">
      <c r="A34" s="23"/>
      <c r="B34" s="36">
        <v>19</v>
      </c>
      <c r="C34" s="166">
        <f>_xlfn.IFERROR(VLOOKUP($B34,'入力シート'!$B$54:$O$123,5,),"")</f>
      </c>
      <c r="D34" s="167"/>
      <c r="E34" s="168"/>
      <c r="F34" s="166">
        <f>_xlfn.IFERROR(VLOOKUP($B34,'入力シート'!$B$54:$O$123,6,),"")</f>
      </c>
      <c r="G34" s="167"/>
      <c r="H34" s="168"/>
      <c r="I34" s="169">
        <f>_xlfn.IFERROR(VLOOKUP($B34,'入力シート'!$B$54:$O$123,7,),"")</f>
      </c>
      <c r="J34" s="170"/>
      <c r="K34" s="170"/>
      <c r="L34" s="170"/>
      <c r="M34" s="170"/>
      <c r="N34" s="170"/>
      <c r="O34" s="170"/>
      <c r="P34" s="170"/>
      <c r="Q34" s="170"/>
      <c r="R34" s="171"/>
      <c r="S34" s="172">
        <f>_xlfn.IFERROR(VLOOKUP($B34,'入力シート'!$B$54:$O$123,9,),"")</f>
      </c>
      <c r="T34" s="173"/>
      <c r="U34" s="173"/>
      <c r="V34" s="173"/>
      <c r="W34" s="173"/>
      <c r="X34" s="174"/>
      <c r="Y34" s="175">
        <f>_xlfn.IFERROR(VLOOKUP($B34,'入力シート'!$B$54:$O$123,10,),"")</f>
      </c>
      <c r="Z34" s="176"/>
      <c r="AA34" s="177"/>
      <c r="AB34" s="175">
        <f>_xlfn.IFERROR(VLOOKUP($B34,'入力シート'!$B$54:$O$123,11,),"")</f>
      </c>
      <c r="AC34" s="176"/>
      <c r="AD34" s="177"/>
      <c r="AE34" s="175">
        <f>_xlfn.IFERROR(VLOOKUP($B34,'入力シート'!$B$54:$O$123,12,),"")</f>
      </c>
      <c r="AF34" s="176"/>
      <c r="AG34" s="177"/>
      <c r="AH34" s="178">
        <f>_xlfn.IFERROR(VLOOKUP($B34,'入力シート'!$B$54:$O$123,13,),"")</f>
      </c>
      <c r="AI34" s="179"/>
      <c r="AJ34" s="179"/>
      <c r="AK34" s="179"/>
      <c r="AL34" s="179"/>
      <c r="AM34" s="179"/>
      <c r="AN34" s="179"/>
      <c r="AO34" s="179"/>
      <c r="AP34" s="180"/>
      <c r="AQ34" s="163">
        <f>_xlfn.IFERROR(VLOOKUP($B34,'入力シート'!$B$54:$O$123,14,),"")</f>
      </c>
      <c r="AR34" s="164"/>
      <c r="AS34" s="164"/>
      <c r="AT34" s="164"/>
      <c r="AU34" s="164"/>
      <c r="AV34" s="164"/>
      <c r="AW34" s="164"/>
      <c r="AX34" s="164"/>
      <c r="AY34" s="165"/>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row>
    <row r="35" spans="1:186" s="22" customFormat="1" ht="21" customHeight="1">
      <c r="A35" s="23"/>
      <c r="B35" s="36">
        <v>20</v>
      </c>
      <c r="C35" s="166">
        <f>_xlfn.IFERROR(VLOOKUP($B35,'入力シート'!$B$54:$O$123,5,),"")</f>
      </c>
      <c r="D35" s="167"/>
      <c r="E35" s="168"/>
      <c r="F35" s="166">
        <f>_xlfn.IFERROR(VLOOKUP($B35,'入力シート'!$B$54:$O$123,6,),"")</f>
      </c>
      <c r="G35" s="167"/>
      <c r="H35" s="168"/>
      <c r="I35" s="169">
        <f>_xlfn.IFERROR(VLOOKUP($B35,'入力シート'!$B$54:$O$123,7,),"")</f>
      </c>
      <c r="J35" s="170"/>
      <c r="K35" s="170"/>
      <c r="L35" s="170"/>
      <c r="M35" s="170"/>
      <c r="N35" s="170"/>
      <c r="O35" s="170"/>
      <c r="P35" s="170"/>
      <c r="Q35" s="170"/>
      <c r="R35" s="171"/>
      <c r="S35" s="172">
        <f>_xlfn.IFERROR(VLOOKUP($B35,'入力シート'!$B$54:$O$123,9,),"")</f>
      </c>
      <c r="T35" s="173"/>
      <c r="U35" s="173"/>
      <c r="V35" s="173"/>
      <c r="W35" s="173"/>
      <c r="X35" s="174"/>
      <c r="Y35" s="175">
        <f>_xlfn.IFERROR(VLOOKUP($B35,'入力シート'!$B$54:$O$123,10,),"")</f>
      </c>
      <c r="Z35" s="176"/>
      <c r="AA35" s="177"/>
      <c r="AB35" s="175">
        <f>_xlfn.IFERROR(VLOOKUP($B35,'入力シート'!$B$54:$O$123,11,),"")</f>
      </c>
      <c r="AC35" s="176"/>
      <c r="AD35" s="177"/>
      <c r="AE35" s="175">
        <f>_xlfn.IFERROR(VLOOKUP($B35,'入力シート'!$B$54:$O$123,12,),"")</f>
      </c>
      <c r="AF35" s="176"/>
      <c r="AG35" s="177"/>
      <c r="AH35" s="178">
        <f>_xlfn.IFERROR(VLOOKUP($B35,'入力シート'!$B$54:$O$123,13,),"")</f>
      </c>
      <c r="AI35" s="179"/>
      <c r="AJ35" s="179"/>
      <c r="AK35" s="179"/>
      <c r="AL35" s="179"/>
      <c r="AM35" s="179"/>
      <c r="AN35" s="179"/>
      <c r="AO35" s="179"/>
      <c r="AP35" s="180"/>
      <c r="AQ35" s="163">
        <f>_xlfn.IFERROR(VLOOKUP($B35,'入力シート'!$B$54:$O$123,14,),"")</f>
      </c>
      <c r="AR35" s="164"/>
      <c r="AS35" s="164"/>
      <c r="AT35" s="164"/>
      <c r="AU35" s="164"/>
      <c r="AV35" s="164"/>
      <c r="AW35" s="164"/>
      <c r="AX35" s="164"/>
      <c r="AY35" s="165"/>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row>
    <row r="36" spans="1:186" s="22" customFormat="1" ht="21" customHeight="1">
      <c r="A36" s="23"/>
      <c r="B36" s="36">
        <v>21</v>
      </c>
      <c r="C36" s="166">
        <f>_xlfn.IFERROR(VLOOKUP($B36,'入力シート'!$B$54:$O$123,5,),"")</f>
      </c>
      <c r="D36" s="167"/>
      <c r="E36" s="168"/>
      <c r="F36" s="166">
        <f>_xlfn.IFERROR(VLOOKUP($B36,'入力シート'!$B$54:$O$123,6,),"")</f>
      </c>
      <c r="G36" s="167"/>
      <c r="H36" s="168"/>
      <c r="I36" s="169">
        <f>_xlfn.IFERROR(VLOOKUP($B36,'入力シート'!$B$54:$O$123,7,),"")</f>
      </c>
      <c r="J36" s="170"/>
      <c r="K36" s="170"/>
      <c r="L36" s="170"/>
      <c r="M36" s="170"/>
      <c r="N36" s="170"/>
      <c r="O36" s="170"/>
      <c r="P36" s="170"/>
      <c r="Q36" s="170"/>
      <c r="R36" s="171"/>
      <c r="S36" s="172">
        <f>_xlfn.IFERROR(VLOOKUP($B36,'入力シート'!$B$54:$O$123,9,),"")</f>
      </c>
      <c r="T36" s="173"/>
      <c r="U36" s="173"/>
      <c r="V36" s="173"/>
      <c r="W36" s="173"/>
      <c r="X36" s="174"/>
      <c r="Y36" s="175">
        <f>_xlfn.IFERROR(VLOOKUP($B36,'入力シート'!$B$54:$O$123,10,),"")</f>
      </c>
      <c r="Z36" s="176"/>
      <c r="AA36" s="177"/>
      <c r="AB36" s="175">
        <f>_xlfn.IFERROR(VLOOKUP($B36,'入力シート'!$B$54:$O$123,11,),"")</f>
      </c>
      <c r="AC36" s="176"/>
      <c r="AD36" s="177"/>
      <c r="AE36" s="175">
        <f>_xlfn.IFERROR(VLOOKUP($B36,'入力シート'!$B$54:$O$123,12,),"")</f>
      </c>
      <c r="AF36" s="176"/>
      <c r="AG36" s="177"/>
      <c r="AH36" s="178">
        <f>_xlfn.IFERROR(VLOOKUP($B36,'入力シート'!$B$54:$O$123,13,),"")</f>
      </c>
      <c r="AI36" s="179"/>
      <c r="AJ36" s="179"/>
      <c r="AK36" s="179"/>
      <c r="AL36" s="179"/>
      <c r="AM36" s="179"/>
      <c r="AN36" s="179"/>
      <c r="AO36" s="179"/>
      <c r="AP36" s="180"/>
      <c r="AQ36" s="163">
        <f>_xlfn.IFERROR(VLOOKUP($B36,'入力シート'!$B$54:$O$123,14,),"")</f>
      </c>
      <c r="AR36" s="164"/>
      <c r="AS36" s="164"/>
      <c r="AT36" s="164"/>
      <c r="AU36" s="164"/>
      <c r="AV36" s="164"/>
      <c r="AW36" s="164"/>
      <c r="AX36" s="164"/>
      <c r="AY36" s="165"/>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row>
    <row r="37" spans="1:186" s="22" customFormat="1" ht="21" customHeight="1">
      <c r="A37" s="20"/>
      <c r="B37" s="36">
        <v>22</v>
      </c>
      <c r="C37" s="166">
        <f>_xlfn.IFERROR(VLOOKUP($B37,'入力シート'!$B$54:$O$123,5,),"")</f>
      </c>
      <c r="D37" s="167"/>
      <c r="E37" s="168"/>
      <c r="F37" s="166">
        <f>_xlfn.IFERROR(VLOOKUP($B37,'入力シート'!$B$54:$O$123,6,),"")</f>
      </c>
      <c r="G37" s="167"/>
      <c r="H37" s="168"/>
      <c r="I37" s="169">
        <f>_xlfn.IFERROR(VLOOKUP($B37,'入力シート'!$B$54:$O$123,7,),"")</f>
      </c>
      <c r="J37" s="170"/>
      <c r="K37" s="170"/>
      <c r="L37" s="170"/>
      <c r="M37" s="170"/>
      <c r="N37" s="170"/>
      <c r="O37" s="170"/>
      <c r="P37" s="170"/>
      <c r="Q37" s="170"/>
      <c r="R37" s="171"/>
      <c r="S37" s="172">
        <f>_xlfn.IFERROR(VLOOKUP($B37,'入力シート'!$B$54:$O$123,9,),"")</f>
      </c>
      <c r="T37" s="173"/>
      <c r="U37" s="173"/>
      <c r="V37" s="173"/>
      <c r="W37" s="173"/>
      <c r="X37" s="174"/>
      <c r="Y37" s="175">
        <f>_xlfn.IFERROR(VLOOKUP($B37,'入力シート'!$B$54:$O$123,10,),"")</f>
      </c>
      <c r="Z37" s="176"/>
      <c r="AA37" s="177"/>
      <c r="AB37" s="175">
        <f>_xlfn.IFERROR(VLOOKUP($B37,'入力シート'!$B$54:$O$123,11,),"")</f>
      </c>
      <c r="AC37" s="176"/>
      <c r="AD37" s="177"/>
      <c r="AE37" s="175">
        <f>_xlfn.IFERROR(VLOOKUP($B37,'入力シート'!$B$54:$O$123,12,),"")</f>
      </c>
      <c r="AF37" s="176"/>
      <c r="AG37" s="177"/>
      <c r="AH37" s="178">
        <f>_xlfn.IFERROR(VLOOKUP($B37,'入力シート'!$B$54:$O$123,13,),"")</f>
      </c>
      <c r="AI37" s="179"/>
      <c r="AJ37" s="179"/>
      <c r="AK37" s="179"/>
      <c r="AL37" s="179"/>
      <c r="AM37" s="179"/>
      <c r="AN37" s="179"/>
      <c r="AO37" s="179"/>
      <c r="AP37" s="180"/>
      <c r="AQ37" s="163">
        <f>_xlfn.IFERROR(VLOOKUP($B37,'入力シート'!$B$54:$O$123,14,),"")</f>
      </c>
      <c r="AR37" s="164"/>
      <c r="AS37" s="164"/>
      <c r="AT37" s="164"/>
      <c r="AU37" s="164"/>
      <c r="AV37" s="164"/>
      <c r="AW37" s="164"/>
      <c r="AX37" s="164"/>
      <c r="AY37" s="165"/>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row>
    <row r="38" spans="1:186" s="22" customFormat="1" ht="21" customHeight="1">
      <c r="A38" s="20"/>
      <c r="B38" s="36">
        <v>23</v>
      </c>
      <c r="C38" s="166">
        <f>_xlfn.IFERROR(VLOOKUP($B38,'入力シート'!$B$54:$O$123,5,),"")</f>
      </c>
      <c r="D38" s="167"/>
      <c r="E38" s="168"/>
      <c r="F38" s="166">
        <f>_xlfn.IFERROR(VLOOKUP($B38,'入力シート'!$B$54:$O$123,6,),"")</f>
      </c>
      <c r="G38" s="167"/>
      <c r="H38" s="168"/>
      <c r="I38" s="169">
        <f>_xlfn.IFERROR(VLOOKUP($B38,'入力シート'!$B$54:$O$123,7,),"")</f>
      </c>
      <c r="J38" s="170"/>
      <c r="K38" s="170"/>
      <c r="L38" s="170"/>
      <c r="M38" s="170"/>
      <c r="N38" s="170"/>
      <c r="O38" s="170"/>
      <c r="P38" s="170"/>
      <c r="Q38" s="170"/>
      <c r="R38" s="171"/>
      <c r="S38" s="172">
        <f>_xlfn.IFERROR(VLOOKUP($B38,'入力シート'!$B$54:$O$123,9,),"")</f>
      </c>
      <c r="T38" s="173"/>
      <c r="U38" s="173"/>
      <c r="V38" s="173"/>
      <c r="W38" s="173"/>
      <c r="X38" s="174"/>
      <c r="Y38" s="175">
        <f>_xlfn.IFERROR(VLOOKUP($B38,'入力シート'!$B$54:$O$123,10,),"")</f>
      </c>
      <c r="Z38" s="176"/>
      <c r="AA38" s="177"/>
      <c r="AB38" s="175">
        <f>_xlfn.IFERROR(VLOOKUP($B38,'入力シート'!$B$54:$O$123,11,),"")</f>
      </c>
      <c r="AC38" s="176"/>
      <c r="AD38" s="177"/>
      <c r="AE38" s="175">
        <f>_xlfn.IFERROR(VLOOKUP($B38,'入力シート'!$B$54:$O$123,12,),"")</f>
      </c>
      <c r="AF38" s="176"/>
      <c r="AG38" s="177"/>
      <c r="AH38" s="178">
        <f>_xlfn.IFERROR(VLOOKUP($B38,'入力シート'!$B$54:$O$123,13,),"")</f>
      </c>
      <c r="AI38" s="179"/>
      <c r="AJ38" s="179"/>
      <c r="AK38" s="179"/>
      <c r="AL38" s="179"/>
      <c r="AM38" s="179"/>
      <c r="AN38" s="179"/>
      <c r="AO38" s="179"/>
      <c r="AP38" s="180"/>
      <c r="AQ38" s="163">
        <f>_xlfn.IFERROR(VLOOKUP($B38,'入力シート'!$B$54:$O$123,14,),"")</f>
      </c>
      <c r="AR38" s="164"/>
      <c r="AS38" s="164"/>
      <c r="AT38" s="164"/>
      <c r="AU38" s="164"/>
      <c r="AV38" s="164"/>
      <c r="AW38" s="164"/>
      <c r="AX38" s="164"/>
      <c r="AY38" s="165"/>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row>
    <row r="39" spans="1:186" s="22" customFormat="1" ht="21" customHeight="1">
      <c r="A39" s="23"/>
      <c r="B39" s="36">
        <v>24</v>
      </c>
      <c r="C39" s="166">
        <f>_xlfn.IFERROR(VLOOKUP($B39,'入力シート'!$B$54:$O$123,5,),"")</f>
      </c>
      <c r="D39" s="167"/>
      <c r="E39" s="168"/>
      <c r="F39" s="166">
        <f>_xlfn.IFERROR(VLOOKUP($B39,'入力シート'!$B$54:$O$123,6,),"")</f>
      </c>
      <c r="G39" s="167"/>
      <c r="H39" s="168"/>
      <c r="I39" s="169">
        <f>_xlfn.IFERROR(VLOOKUP($B39,'入力シート'!$B$54:$O$123,7,),"")</f>
      </c>
      <c r="J39" s="170"/>
      <c r="K39" s="170"/>
      <c r="L39" s="170"/>
      <c r="M39" s="170"/>
      <c r="N39" s="170"/>
      <c r="O39" s="170"/>
      <c r="P39" s="170"/>
      <c r="Q39" s="170"/>
      <c r="R39" s="171"/>
      <c r="S39" s="172">
        <f>_xlfn.IFERROR(VLOOKUP($B39,'入力シート'!$B$54:$O$123,9,),"")</f>
      </c>
      <c r="T39" s="173"/>
      <c r="U39" s="173"/>
      <c r="V39" s="173"/>
      <c r="W39" s="173"/>
      <c r="X39" s="174"/>
      <c r="Y39" s="175">
        <f>_xlfn.IFERROR(VLOOKUP($B39,'入力シート'!$B$54:$O$123,10,),"")</f>
      </c>
      <c r="Z39" s="176"/>
      <c r="AA39" s="177"/>
      <c r="AB39" s="175">
        <f>_xlfn.IFERROR(VLOOKUP($B39,'入力シート'!$B$54:$O$123,11,),"")</f>
      </c>
      <c r="AC39" s="176"/>
      <c r="AD39" s="177"/>
      <c r="AE39" s="175">
        <f>_xlfn.IFERROR(VLOOKUP($B39,'入力シート'!$B$54:$O$123,12,),"")</f>
      </c>
      <c r="AF39" s="176"/>
      <c r="AG39" s="177"/>
      <c r="AH39" s="178">
        <f>_xlfn.IFERROR(VLOOKUP($B39,'入力シート'!$B$54:$O$123,13,),"")</f>
      </c>
      <c r="AI39" s="179"/>
      <c r="AJ39" s="179"/>
      <c r="AK39" s="179"/>
      <c r="AL39" s="179"/>
      <c r="AM39" s="179"/>
      <c r="AN39" s="179"/>
      <c r="AO39" s="179"/>
      <c r="AP39" s="180"/>
      <c r="AQ39" s="163">
        <f>_xlfn.IFERROR(VLOOKUP($B39,'入力シート'!$B$54:$O$123,14,),"")</f>
      </c>
      <c r="AR39" s="164"/>
      <c r="AS39" s="164"/>
      <c r="AT39" s="164"/>
      <c r="AU39" s="164"/>
      <c r="AV39" s="164"/>
      <c r="AW39" s="164"/>
      <c r="AX39" s="164"/>
      <c r="AY39" s="165"/>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row>
    <row r="40" spans="1:186" s="22" customFormat="1" ht="21" customHeight="1">
      <c r="A40" s="23"/>
      <c r="B40" s="36">
        <v>25</v>
      </c>
      <c r="C40" s="166">
        <f>_xlfn.IFERROR(VLOOKUP($B40,'入力シート'!$B$54:$O$123,5,),"")</f>
      </c>
      <c r="D40" s="167"/>
      <c r="E40" s="168"/>
      <c r="F40" s="166">
        <f>_xlfn.IFERROR(VLOOKUP($B40,'入力シート'!$B$54:$O$123,6,),"")</f>
      </c>
      <c r="G40" s="167"/>
      <c r="H40" s="168"/>
      <c r="I40" s="169">
        <f>_xlfn.IFERROR(VLOOKUP($B40,'入力シート'!$B$54:$O$123,7,),"")</f>
      </c>
      <c r="J40" s="170"/>
      <c r="K40" s="170"/>
      <c r="L40" s="170"/>
      <c r="M40" s="170"/>
      <c r="N40" s="170"/>
      <c r="O40" s="170"/>
      <c r="P40" s="170"/>
      <c r="Q40" s="170"/>
      <c r="R40" s="171"/>
      <c r="S40" s="172">
        <f>_xlfn.IFERROR(VLOOKUP($B40,'入力シート'!$B$54:$O$123,9,),"")</f>
      </c>
      <c r="T40" s="173"/>
      <c r="U40" s="173"/>
      <c r="V40" s="173"/>
      <c r="W40" s="173"/>
      <c r="X40" s="174"/>
      <c r="Y40" s="175">
        <f>_xlfn.IFERROR(VLOOKUP($B40,'入力シート'!$B$54:$O$123,10,),"")</f>
      </c>
      <c r="Z40" s="176"/>
      <c r="AA40" s="177"/>
      <c r="AB40" s="175">
        <f>_xlfn.IFERROR(VLOOKUP($B40,'入力シート'!$B$54:$O$123,11,),"")</f>
      </c>
      <c r="AC40" s="176"/>
      <c r="AD40" s="177"/>
      <c r="AE40" s="175">
        <f>_xlfn.IFERROR(VLOOKUP($B40,'入力シート'!$B$54:$O$123,12,),"")</f>
      </c>
      <c r="AF40" s="176"/>
      <c r="AG40" s="177"/>
      <c r="AH40" s="178">
        <f>_xlfn.IFERROR(VLOOKUP($B40,'入力シート'!$B$54:$O$123,13,),"")</f>
      </c>
      <c r="AI40" s="179"/>
      <c r="AJ40" s="179"/>
      <c r="AK40" s="179"/>
      <c r="AL40" s="179"/>
      <c r="AM40" s="179"/>
      <c r="AN40" s="179"/>
      <c r="AO40" s="179"/>
      <c r="AP40" s="180"/>
      <c r="AQ40" s="163">
        <f>_xlfn.IFERROR(VLOOKUP($B40,'入力シート'!$B$54:$O$123,14,),"")</f>
      </c>
      <c r="AR40" s="164"/>
      <c r="AS40" s="164"/>
      <c r="AT40" s="164"/>
      <c r="AU40" s="164"/>
      <c r="AV40" s="164"/>
      <c r="AW40" s="164"/>
      <c r="AX40" s="164"/>
      <c r="AY40" s="165"/>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row>
    <row r="41" spans="1:186" s="22" customFormat="1" ht="21" customHeight="1">
      <c r="A41" s="23"/>
      <c r="B41" s="36">
        <v>26</v>
      </c>
      <c r="C41" s="166">
        <f>_xlfn.IFERROR(VLOOKUP($B41,'入力シート'!$B$54:$O$123,5,),"")</f>
      </c>
      <c r="D41" s="167"/>
      <c r="E41" s="168"/>
      <c r="F41" s="166">
        <f>_xlfn.IFERROR(VLOOKUP($B41,'入力シート'!$B$54:$O$123,6,),"")</f>
      </c>
      <c r="G41" s="167"/>
      <c r="H41" s="168"/>
      <c r="I41" s="169">
        <f>_xlfn.IFERROR(VLOOKUP($B41,'入力シート'!$B$54:$O$123,7,),"")</f>
      </c>
      <c r="J41" s="170"/>
      <c r="K41" s="170"/>
      <c r="L41" s="170"/>
      <c r="M41" s="170"/>
      <c r="N41" s="170"/>
      <c r="O41" s="170"/>
      <c r="P41" s="170"/>
      <c r="Q41" s="170"/>
      <c r="R41" s="171"/>
      <c r="S41" s="172">
        <f>_xlfn.IFERROR(VLOOKUP($B41,'入力シート'!$B$54:$O$123,9,),"")</f>
      </c>
      <c r="T41" s="173"/>
      <c r="U41" s="173"/>
      <c r="V41" s="173"/>
      <c r="W41" s="173"/>
      <c r="X41" s="174"/>
      <c r="Y41" s="175">
        <f>_xlfn.IFERROR(VLOOKUP($B41,'入力シート'!$B$54:$O$123,10,),"")</f>
      </c>
      <c r="Z41" s="176"/>
      <c r="AA41" s="177"/>
      <c r="AB41" s="175">
        <f>_xlfn.IFERROR(VLOOKUP($B41,'入力シート'!$B$54:$O$123,11,),"")</f>
      </c>
      <c r="AC41" s="176"/>
      <c r="AD41" s="177"/>
      <c r="AE41" s="175">
        <f>_xlfn.IFERROR(VLOOKUP($B41,'入力シート'!$B$54:$O$123,12,),"")</f>
      </c>
      <c r="AF41" s="176"/>
      <c r="AG41" s="177"/>
      <c r="AH41" s="178">
        <f>_xlfn.IFERROR(VLOOKUP($B41,'入力シート'!$B$54:$O$123,13,),"")</f>
      </c>
      <c r="AI41" s="179"/>
      <c r="AJ41" s="179"/>
      <c r="AK41" s="179"/>
      <c r="AL41" s="179"/>
      <c r="AM41" s="179"/>
      <c r="AN41" s="179"/>
      <c r="AO41" s="179"/>
      <c r="AP41" s="180"/>
      <c r="AQ41" s="163">
        <f>_xlfn.IFERROR(VLOOKUP($B41,'入力シート'!$B$54:$O$123,14,),"")</f>
      </c>
      <c r="AR41" s="164"/>
      <c r="AS41" s="164"/>
      <c r="AT41" s="164"/>
      <c r="AU41" s="164"/>
      <c r="AV41" s="164"/>
      <c r="AW41" s="164"/>
      <c r="AX41" s="164"/>
      <c r="AY41" s="165"/>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row>
    <row r="42" spans="1:186" s="22" customFormat="1" ht="21" customHeight="1">
      <c r="A42" s="20"/>
      <c r="B42" s="36">
        <v>27</v>
      </c>
      <c r="C42" s="166">
        <f>_xlfn.IFERROR(VLOOKUP($B42,'入力シート'!$B$54:$O$123,5,),"")</f>
      </c>
      <c r="D42" s="167"/>
      <c r="E42" s="168"/>
      <c r="F42" s="166">
        <f>_xlfn.IFERROR(VLOOKUP($B42,'入力シート'!$B$54:$O$123,6,),"")</f>
      </c>
      <c r="G42" s="167"/>
      <c r="H42" s="168"/>
      <c r="I42" s="169">
        <f>_xlfn.IFERROR(VLOOKUP($B42,'入力シート'!$B$54:$O$123,7,),"")</f>
      </c>
      <c r="J42" s="170"/>
      <c r="K42" s="170"/>
      <c r="L42" s="170"/>
      <c r="M42" s="170"/>
      <c r="N42" s="170"/>
      <c r="O42" s="170"/>
      <c r="P42" s="170"/>
      <c r="Q42" s="170"/>
      <c r="R42" s="171"/>
      <c r="S42" s="172">
        <f>_xlfn.IFERROR(VLOOKUP($B42,'入力シート'!$B$54:$O$123,9,),"")</f>
      </c>
      <c r="T42" s="173"/>
      <c r="U42" s="173"/>
      <c r="V42" s="173"/>
      <c r="W42" s="173"/>
      <c r="X42" s="174"/>
      <c r="Y42" s="175">
        <f>_xlfn.IFERROR(VLOOKUP($B42,'入力シート'!$B$54:$O$123,10,),"")</f>
      </c>
      <c r="Z42" s="176"/>
      <c r="AA42" s="177"/>
      <c r="AB42" s="175">
        <f>_xlfn.IFERROR(VLOOKUP($B42,'入力シート'!$B$54:$O$123,11,),"")</f>
      </c>
      <c r="AC42" s="176"/>
      <c r="AD42" s="177"/>
      <c r="AE42" s="175">
        <f>_xlfn.IFERROR(VLOOKUP($B42,'入力シート'!$B$54:$O$123,12,),"")</f>
      </c>
      <c r="AF42" s="176"/>
      <c r="AG42" s="177"/>
      <c r="AH42" s="178">
        <f>_xlfn.IFERROR(VLOOKUP($B42,'入力シート'!$B$54:$O$123,13,),"")</f>
      </c>
      <c r="AI42" s="179"/>
      <c r="AJ42" s="179"/>
      <c r="AK42" s="179"/>
      <c r="AL42" s="179"/>
      <c r="AM42" s="179"/>
      <c r="AN42" s="179"/>
      <c r="AO42" s="179"/>
      <c r="AP42" s="180"/>
      <c r="AQ42" s="163">
        <f>_xlfn.IFERROR(VLOOKUP($B42,'入力シート'!$B$54:$O$123,14,),"")</f>
      </c>
      <c r="AR42" s="164"/>
      <c r="AS42" s="164"/>
      <c r="AT42" s="164"/>
      <c r="AU42" s="164"/>
      <c r="AV42" s="164"/>
      <c r="AW42" s="164"/>
      <c r="AX42" s="164"/>
      <c r="AY42" s="165"/>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row>
    <row r="43" spans="1:186" s="22" customFormat="1" ht="21" customHeight="1">
      <c r="A43" s="20"/>
      <c r="B43" s="36">
        <v>28</v>
      </c>
      <c r="C43" s="166">
        <f>_xlfn.IFERROR(VLOOKUP($B43,'入力シート'!$B$54:$O$123,5,),"")</f>
      </c>
      <c r="D43" s="167"/>
      <c r="E43" s="168"/>
      <c r="F43" s="166">
        <f>_xlfn.IFERROR(VLOOKUP($B43,'入力シート'!$B$54:$O$123,6,),"")</f>
      </c>
      <c r="G43" s="167"/>
      <c r="H43" s="168"/>
      <c r="I43" s="169">
        <f>_xlfn.IFERROR(VLOOKUP($B43,'入力シート'!$B$54:$O$123,7,),"")</f>
      </c>
      <c r="J43" s="170"/>
      <c r="K43" s="170"/>
      <c r="L43" s="170"/>
      <c r="M43" s="170"/>
      <c r="N43" s="170"/>
      <c r="O43" s="170"/>
      <c r="P43" s="170"/>
      <c r="Q43" s="170"/>
      <c r="R43" s="171"/>
      <c r="S43" s="172">
        <f>_xlfn.IFERROR(VLOOKUP($B43,'入力シート'!$B$54:$O$123,9,),"")</f>
      </c>
      <c r="T43" s="173"/>
      <c r="U43" s="173"/>
      <c r="V43" s="173"/>
      <c r="W43" s="173"/>
      <c r="X43" s="174"/>
      <c r="Y43" s="175">
        <f>_xlfn.IFERROR(VLOOKUP($B43,'入力シート'!$B$54:$O$123,10,),"")</f>
      </c>
      <c r="Z43" s="176"/>
      <c r="AA43" s="177"/>
      <c r="AB43" s="175">
        <f>_xlfn.IFERROR(VLOOKUP($B43,'入力シート'!$B$54:$O$123,11,),"")</f>
      </c>
      <c r="AC43" s="176"/>
      <c r="AD43" s="177"/>
      <c r="AE43" s="175">
        <f>_xlfn.IFERROR(VLOOKUP($B43,'入力シート'!$B$54:$O$123,12,),"")</f>
      </c>
      <c r="AF43" s="176"/>
      <c r="AG43" s="177"/>
      <c r="AH43" s="178">
        <f>_xlfn.IFERROR(VLOOKUP($B43,'入力シート'!$B$54:$O$123,13,),"")</f>
      </c>
      <c r="AI43" s="179"/>
      <c r="AJ43" s="179"/>
      <c r="AK43" s="179"/>
      <c r="AL43" s="179"/>
      <c r="AM43" s="179"/>
      <c r="AN43" s="179"/>
      <c r="AO43" s="179"/>
      <c r="AP43" s="180"/>
      <c r="AQ43" s="163">
        <f>_xlfn.IFERROR(VLOOKUP($B43,'入力シート'!$B$54:$O$123,14,),"")</f>
      </c>
      <c r="AR43" s="164"/>
      <c r="AS43" s="164"/>
      <c r="AT43" s="164"/>
      <c r="AU43" s="164"/>
      <c r="AV43" s="164"/>
      <c r="AW43" s="164"/>
      <c r="AX43" s="164"/>
      <c r="AY43" s="165"/>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row>
    <row r="44" spans="1:186" s="22" customFormat="1" ht="21" customHeight="1">
      <c r="A44" s="23"/>
      <c r="B44" s="36">
        <v>29</v>
      </c>
      <c r="C44" s="166">
        <f>_xlfn.IFERROR(VLOOKUP($B44,'入力シート'!$B$54:$O$123,5,),"")</f>
      </c>
      <c r="D44" s="167"/>
      <c r="E44" s="168"/>
      <c r="F44" s="166">
        <f>_xlfn.IFERROR(VLOOKUP($B44,'入力シート'!$B$54:$O$123,6,),"")</f>
      </c>
      <c r="G44" s="167"/>
      <c r="H44" s="168"/>
      <c r="I44" s="169">
        <f>_xlfn.IFERROR(VLOOKUP($B44,'入力シート'!$B$54:$O$123,7,),"")</f>
      </c>
      <c r="J44" s="170"/>
      <c r="K44" s="170"/>
      <c r="L44" s="170"/>
      <c r="M44" s="170"/>
      <c r="N44" s="170"/>
      <c r="O44" s="170"/>
      <c r="P44" s="170"/>
      <c r="Q44" s="170"/>
      <c r="R44" s="171"/>
      <c r="S44" s="172">
        <f>_xlfn.IFERROR(VLOOKUP($B44,'入力シート'!$B$54:$O$123,9,),"")</f>
      </c>
      <c r="T44" s="173"/>
      <c r="U44" s="173"/>
      <c r="V44" s="173"/>
      <c r="W44" s="173"/>
      <c r="X44" s="174"/>
      <c r="Y44" s="175">
        <f>_xlfn.IFERROR(VLOOKUP($B44,'入力シート'!$B$54:$O$123,10,),"")</f>
      </c>
      <c r="Z44" s="176"/>
      <c r="AA44" s="177"/>
      <c r="AB44" s="175">
        <f>_xlfn.IFERROR(VLOOKUP($B44,'入力シート'!$B$54:$O$123,11,),"")</f>
      </c>
      <c r="AC44" s="176"/>
      <c r="AD44" s="177"/>
      <c r="AE44" s="175">
        <f>_xlfn.IFERROR(VLOOKUP($B44,'入力シート'!$B$54:$O$123,12,),"")</f>
      </c>
      <c r="AF44" s="176"/>
      <c r="AG44" s="177"/>
      <c r="AH44" s="178">
        <f>_xlfn.IFERROR(VLOOKUP($B44,'入力シート'!$B$54:$O$123,13,),"")</f>
      </c>
      <c r="AI44" s="179"/>
      <c r="AJ44" s="179"/>
      <c r="AK44" s="179"/>
      <c r="AL44" s="179"/>
      <c r="AM44" s="179"/>
      <c r="AN44" s="179"/>
      <c r="AO44" s="179"/>
      <c r="AP44" s="180"/>
      <c r="AQ44" s="163">
        <f>_xlfn.IFERROR(VLOOKUP($B44,'入力シート'!$B$54:$O$123,14,),"")</f>
      </c>
      <c r="AR44" s="164"/>
      <c r="AS44" s="164"/>
      <c r="AT44" s="164"/>
      <c r="AU44" s="164"/>
      <c r="AV44" s="164"/>
      <c r="AW44" s="164"/>
      <c r="AX44" s="164"/>
      <c r="AY44" s="165"/>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row>
    <row r="45" spans="1:186" s="22" customFormat="1" ht="21" customHeight="1" thickBot="1">
      <c r="A45" s="23"/>
      <c r="B45" s="37">
        <v>30</v>
      </c>
      <c r="C45" s="208">
        <f>_xlfn.IFERROR(VLOOKUP($B45,'入力シート'!$B$54:$O$123,5,),"")</f>
      </c>
      <c r="D45" s="209"/>
      <c r="E45" s="210"/>
      <c r="F45" s="208">
        <f>_xlfn.IFERROR(VLOOKUP($B45,'入力シート'!$B$54:$O$123,6,),"")</f>
      </c>
      <c r="G45" s="209"/>
      <c r="H45" s="210"/>
      <c r="I45" s="211">
        <f>_xlfn.IFERROR(VLOOKUP($B45,'入力シート'!$B$54:$O$123,7,),"")</f>
      </c>
      <c r="J45" s="212"/>
      <c r="K45" s="212"/>
      <c r="L45" s="212"/>
      <c r="M45" s="212"/>
      <c r="N45" s="212"/>
      <c r="O45" s="212"/>
      <c r="P45" s="212"/>
      <c r="Q45" s="212"/>
      <c r="R45" s="213"/>
      <c r="S45" s="214">
        <f>_xlfn.IFERROR(VLOOKUP($B45,'入力シート'!$B$54:$O$123,9,),"")</f>
      </c>
      <c r="T45" s="215"/>
      <c r="U45" s="215"/>
      <c r="V45" s="215"/>
      <c r="W45" s="215"/>
      <c r="X45" s="216"/>
      <c r="Y45" s="187">
        <f>_xlfn.IFERROR(VLOOKUP($B45,'入力シート'!$B$54:$O$123,10,),"")</f>
      </c>
      <c r="Z45" s="188"/>
      <c r="AA45" s="189"/>
      <c r="AB45" s="187">
        <f>_xlfn.IFERROR(VLOOKUP($B45,'入力シート'!$B$54:$O$123,11,),"")</f>
      </c>
      <c r="AC45" s="188"/>
      <c r="AD45" s="189"/>
      <c r="AE45" s="187">
        <f>_xlfn.IFERROR(VLOOKUP($B45,'入力シート'!$B$54:$O$123,12,),"")</f>
      </c>
      <c r="AF45" s="188"/>
      <c r="AG45" s="189"/>
      <c r="AH45" s="190">
        <f>_xlfn.IFERROR(VLOOKUP($B45,'入力シート'!$B$54:$O$123,13,),"")</f>
      </c>
      <c r="AI45" s="191"/>
      <c r="AJ45" s="191"/>
      <c r="AK45" s="191"/>
      <c r="AL45" s="191"/>
      <c r="AM45" s="191"/>
      <c r="AN45" s="191"/>
      <c r="AO45" s="191"/>
      <c r="AP45" s="192"/>
      <c r="AQ45" s="193">
        <f>_xlfn.IFERROR(VLOOKUP($B45,'入力シート'!$B$54:$O$123,14,),"")</f>
      </c>
      <c r="AR45" s="194"/>
      <c r="AS45" s="194"/>
      <c r="AT45" s="194"/>
      <c r="AU45" s="194"/>
      <c r="AV45" s="194"/>
      <c r="AW45" s="194"/>
      <c r="AX45" s="194"/>
      <c r="AY45" s="195"/>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row>
    <row r="46" spans="1:187" ht="25.5" customHeight="1">
      <c r="A46" s="23"/>
      <c r="B46" s="35"/>
      <c r="C46" s="154" t="s">
        <v>29</v>
      </c>
      <c r="D46" s="155"/>
      <c r="E46" s="155"/>
      <c r="F46" s="155" t="s">
        <v>4</v>
      </c>
      <c r="G46" s="155"/>
      <c r="H46" s="155"/>
      <c r="I46" s="156" t="s">
        <v>5</v>
      </c>
      <c r="J46" s="157"/>
      <c r="K46" s="157"/>
      <c r="L46" s="157"/>
      <c r="M46" s="157"/>
      <c r="N46" s="157"/>
      <c r="O46" s="157"/>
      <c r="P46" s="157"/>
      <c r="Q46" s="157"/>
      <c r="R46" s="158"/>
      <c r="S46" s="159" t="s">
        <v>33</v>
      </c>
      <c r="T46" s="157"/>
      <c r="U46" s="157"/>
      <c r="V46" s="157"/>
      <c r="W46" s="157"/>
      <c r="X46" s="158"/>
      <c r="Y46" s="156" t="s">
        <v>19</v>
      </c>
      <c r="Z46" s="157"/>
      <c r="AA46" s="158"/>
      <c r="AB46" s="159" t="s">
        <v>22</v>
      </c>
      <c r="AC46" s="160"/>
      <c r="AD46" s="161"/>
      <c r="AE46" s="159" t="s">
        <v>23</v>
      </c>
      <c r="AF46" s="160"/>
      <c r="AG46" s="161"/>
      <c r="AH46" s="156" t="s">
        <v>18</v>
      </c>
      <c r="AI46" s="157"/>
      <c r="AJ46" s="157"/>
      <c r="AK46" s="157"/>
      <c r="AL46" s="157"/>
      <c r="AM46" s="157"/>
      <c r="AN46" s="157"/>
      <c r="AO46" s="157"/>
      <c r="AP46" s="157"/>
      <c r="AQ46" s="156" t="s">
        <v>24</v>
      </c>
      <c r="AR46" s="157"/>
      <c r="AS46" s="157"/>
      <c r="AT46" s="157"/>
      <c r="AU46" s="157"/>
      <c r="AV46" s="157"/>
      <c r="AW46" s="157"/>
      <c r="AX46" s="157"/>
      <c r="AY46" s="162"/>
      <c r="GE46" s="21"/>
    </row>
    <row r="47" spans="1:186" s="22" customFormat="1" ht="21" customHeight="1">
      <c r="A47" s="23"/>
      <c r="B47" s="36">
        <v>31</v>
      </c>
      <c r="C47" s="196">
        <f>_xlfn.IFERROR(VLOOKUP($B47,'入力シート'!$B$54:$O$123,5,),"")</f>
      </c>
      <c r="D47" s="197"/>
      <c r="E47" s="198"/>
      <c r="F47" s="196">
        <f>_xlfn.IFERROR(VLOOKUP($B47,'入力シート'!$B$54:$O$123,6,),"")</f>
      </c>
      <c r="G47" s="197"/>
      <c r="H47" s="198"/>
      <c r="I47" s="199">
        <f>_xlfn.IFERROR(VLOOKUP($B47,'入力シート'!$B$54:$O$123,7,),"")</f>
      </c>
      <c r="J47" s="200"/>
      <c r="K47" s="200"/>
      <c r="L47" s="200"/>
      <c r="M47" s="200"/>
      <c r="N47" s="200"/>
      <c r="O47" s="200"/>
      <c r="P47" s="200"/>
      <c r="Q47" s="200"/>
      <c r="R47" s="201"/>
      <c r="S47" s="202">
        <f>_xlfn.IFERROR(VLOOKUP($B47,'入力シート'!$B$54:$O$123,9,),"")</f>
      </c>
      <c r="T47" s="203"/>
      <c r="U47" s="203"/>
      <c r="V47" s="203"/>
      <c r="W47" s="203"/>
      <c r="X47" s="204"/>
      <c r="Y47" s="205">
        <f>_xlfn.IFERROR(VLOOKUP($B47,'入力シート'!$B$54:$O$123,10,),"")</f>
      </c>
      <c r="Z47" s="206"/>
      <c r="AA47" s="207"/>
      <c r="AB47" s="205">
        <f>_xlfn.IFERROR(VLOOKUP($B47,'入力シート'!$B$54:$O$123,11,),"")</f>
      </c>
      <c r="AC47" s="206"/>
      <c r="AD47" s="207"/>
      <c r="AE47" s="205">
        <f>_xlfn.IFERROR(VLOOKUP($B47,'入力シート'!$B$54:$O$123,12,),"")</f>
      </c>
      <c r="AF47" s="206"/>
      <c r="AG47" s="207"/>
      <c r="AH47" s="181">
        <f>_xlfn.IFERROR(VLOOKUP($B47,'入力シート'!$B$54:$O$123,13,),"")</f>
      </c>
      <c r="AI47" s="182"/>
      <c r="AJ47" s="182"/>
      <c r="AK47" s="182"/>
      <c r="AL47" s="182"/>
      <c r="AM47" s="182"/>
      <c r="AN47" s="182"/>
      <c r="AO47" s="182"/>
      <c r="AP47" s="183"/>
      <c r="AQ47" s="184">
        <f>_xlfn.IFERROR(VLOOKUP($B47,'入力シート'!$B$54:$O$123,14,),"")</f>
      </c>
      <c r="AR47" s="185"/>
      <c r="AS47" s="185"/>
      <c r="AT47" s="185"/>
      <c r="AU47" s="185"/>
      <c r="AV47" s="185"/>
      <c r="AW47" s="185"/>
      <c r="AX47" s="185"/>
      <c r="AY47" s="186"/>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row>
    <row r="48" spans="1:186" s="22" customFormat="1" ht="21" customHeight="1">
      <c r="A48" s="20"/>
      <c r="B48" s="36">
        <v>32</v>
      </c>
      <c r="C48" s="166">
        <f>_xlfn.IFERROR(VLOOKUP($B48,'入力シート'!$B$54:$O$123,5,),"")</f>
      </c>
      <c r="D48" s="167"/>
      <c r="E48" s="168"/>
      <c r="F48" s="166">
        <f>_xlfn.IFERROR(VLOOKUP($B48,'入力シート'!$B$54:$O$123,6,),"")</f>
      </c>
      <c r="G48" s="167"/>
      <c r="H48" s="168"/>
      <c r="I48" s="169">
        <f>_xlfn.IFERROR(VLOOKUP($B48,'入力シート'!$B$54:$O$123,7,),"")</f>
      </c>
      <c r="J48" s="170"/>
      <c r="K48" s="170"/>
      <c r="L48" s="170"/>
      <c r="M48" s="170"/>
      <c r="N48" s="170"/>
      <c r="O48" s="170"/>
      <c r="P48" s="170"/>
      <c r="Q48" s="170"/>
      <c r="R48" s="171"/>
      <c r="S48" s="172">
        <f>_xlfn.IFERROR(VLOOKUP($B48,'入力シート'!$B$54:$O$123,9,),"")</f>
      </c>
      <c r="T48" s="173"/>
      <c r="U48" s="173"/>
      <c r="V48" s="173"/>
      <c r="W48" s="173"/>
      <c r="X48" s="174"/>
      <c r="Y48" s="175">
        <f>_xlfn.IFERROR(VLOOKUP($B48,'入力シート'!$B$54:$O$123,10,),"")</f>
      </c>
      <c r="Z48" s="176"/>
      <c r="AA48" s="177"/>
      <c r="AB48" s="175">
        <f>_xlfn.IFERROR(VLOOKUP($B48,'入力シート'!$B$54:$O$123,11,),"")</f>
      </c>
      <c r="AC48" s="176"/>
      <c r="AD48" s="177"/>
      <c r="AE48" s="175">
        <f>_xlfn.IFERROR(VLOOKUP($B48,'入力シート'!$B$54:$O$123,12,),"")</f>
      </c>
      <c r="AF48" s="176"/>
      <c r="AG48" s="177"/>
      <c r="AH48" s="178">
        <f>_xlfn.IFERROR(VLOOKUP($B48,'入力シート'!$B$54:$O$123,13,),"")</f>
      </c>
      <c r="AI48" s="179"/>
      <c r="AJ48" s="179"/>
      <c r="AK48" s="179"/>
      <c r="AL48" s="179"/>
      <c r="AM48" s="179"/>
      <c r="AN48" s="179"/>
      <c r="AO48" s="179"/>
      <c r="AP48" s="180"/>
      <c r="AQ48" s="163">
        <f>_xlfn.IFERROR(VLOOKUP($B48,'入力シート'!$B$54:$O$123,14,),"")</f>
      </c>
      <c r="AR48" s="164"/>
      <c r="AS48" s="164"/>
      <c r="AT48" s="164"/>
      <c r="AU48" s="164"/>
      <c r="AV48" s="164"/>
      <c r="AW48" s="164"/>
      <c r="AX48" s="164"/>
      <c r="AY48" s="165"/>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row>
    <row r="49" spans="1:186" s="22" customFormat="1" ht="21" customHeight="1">
      <c r="A49" s="20"/>
      <c r="B49" s="36">
        <v>33</v>
      </c>
      <c r="C49" s="166">
        <f>_xlfn.IFERROR(VLOOKUP($B49,'入力シート'!$B$54:$O$123,5,),"")</f>
      </c>
      <c r="D49" s="167"/>
      <c r="E49" s="168"/>
      <c r="F49" s="166">
        <f>_xlfn.IFERROR(VLOOKUP($B49,'入力シート'!$B$54:$O$123,6,),"")</f>
      </c>
      <c r="G49" s="167"/>
      <c r="H49" s="168"/>
      <c r="I49" s="169">
        <f>_xlfn.IFERROR(VLOOKUP($B49,'入力シート'!$B$54:$O$123,7,),"")</f>
      </c>
      <c r="J49" s="170"/>
      <c r="K49" s="170"/>
      <c r="L49" s="170"/>
      <c r="M49" s="170"/>
      <c r="N49" s="170"/>
      <c r="O49" s="170"/>
      <c r="P49" s="170"/>
      <c r="Q49" s="170"/>
      <c r="R49" s="171"/>
      <c r="S49" s="172">
        <f>_xlfn.IFERROR(VLOOKUP($B49,'入力シート'!$B$54:$O$123,9,),"")</f>
      </c>
      <c r="T49" s="173"/>
      <c r="U49" s="173"/>
      <c r="V49" s="173"/>
      <c r="W49" s="173"/>
      <c r="X49" s="174"/>
      <c r="Y49" s="175">
        <f>_xlfn.IFERROR(VLOOKUP($B49,'入力シート'!$B$54:$O$123,10,),"")</f>
      </c>
      <c r="Z49" s="176"/>
      <c r="AA49" s="177"/>
      <c r="AB49" s="175">
        <f>_xlfn.IFERROR(VLOOKUP($B49,'入力シート'!$B$54:$O$123,11,),"")</f>
      </c>
      <c r="AC49" s="176"/>
      <c r="AD49" s="177"/>
      <c r="AE49" s="175">
        <f>_xlfn.IFERROR(VLOOKUP($B49,'入力シート'!$B$54:$O$123,12,),"")</f>
      </c>
      <c r="AF49" s="176"/>
      <c r="AG49" s="177"/>
      <c r="AH49" s="178">
        <f>_xlfn.IFERROR(VLOOKUP($B49,'入力シート'!$B$54:$O$123,13,),"")</f>
      </c>
      <c r="AI49" s="179"/>
      <c r="AJ49" s="179"/>
      <c r="AK49" s="179"/>
      <c r="AL49" s="179"/>
      <c r="AM49" s="179"/>
      <c r="AN49" s="179"/>
      <c r="AO49" s="179"/>
      <c r="AP49" s="180"/>
      <c r="AQ49" s="163">
        <f>_xlfn.IFERROR(VLOOKUP($B49,'入力シート'!$B$54:$O$123,14,),"")</f>
      </c>
      <c r="AR49" s="164"/>
      <c r="AS49" s="164"/>
      <c r="AT49" s="164"/>
      <c r="AU49" s="164"/>
      <c r="AV49" s="164"/>
      <c r="AW49" s="164"/>
      <c r="AX49" s="164"/>
      <c r="AY49" s="165"/>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row>
    <row r="50" spans="1:186" s="22" customFormat="1" ht="21" customHeight="1">
      <c r="A50" s="23"/>
      <c r="B50" s="36">
        <v>34</v>
      </c>
      <c r="C50" s="166">
        <f>_xlfn.IFERROR(VLOOKUP($B50,'入力シート'!$B$54:$O$123,5,),"")</f>
      </c>
      <c r="D50" s="167"/>
      <c r="E50" s="168"/>
      <c r="F50" s="166">
        <f>_xlfn.IFERROR(VLOOKUP($B50,'入力シート'!$B$54:$O$123,6,),"")</f>
      </c>
      <c r="G50" s="167"/>
      <c r="H50" s="168"/>
      <c r="I50" s="169">
        <f>_xlfn.IFERROR(VLOOKUP($B50,'入力シート'!$B$54:$O$123,7,),"")</f>
      </c>
      <c r="J50" s="170"/>
      <c r="K50" s="170"/>
      <c r="L50" s="170"/>
      <c r="M50" s="170"/>
      <c r="N50" s="170"/>
      <c r="O50" s="170"/>
      <c r="P50" s="170"/>
      <c r="Q50" s="170"/>
      <c r="R50" s="171"/>
      <c r="S50" s="172">
        <f>_xlfn.IFERROR(VLOOKUP($B50,'入力シート'!$B$54:$O$123,9,),"")</f>
      </c>
      <c r="T50" s="173"/>
      <c r="U50" s="173"/>
      <c r="V50" s="173"/>
      <c r="W50" s="173"/>
      <c r="X50" s="174"/>
      <c r="Y50" s="175">
        <f>_xlfn.IFERROR(VLOOKUP($B50,'入力シート'!$B$54:$O$123,10,),"")</f>
      </c>
      <c r="Z50" s="176"/>
      <c r="AA50" s="177"/>
      <c r="AB50" s="175">
        <f>_xlfn.IFERROR(VLOOKUP($B50,'入力シート'!$B$54:$O$123,11,),"")</f>
      </c>
      <c r="AC50" s="176"/>
      <c r="AD50" s="177"/>
      <c r="AE50" s="175">
        <f>_xlfn.IFERROR(VLOOKUP($B50,'入力シート'!$B$54:$O$123,12,),"")</f>
      </c>
      <c r="AF50" s="176"/>
      <c r="AG50" s="177"/>
      <c r="AH50" s="178">
        <f>_xlfn.IFERROR(VLOOKUP($B50,'入力シート'!$B$54:$O$123,13,),"")</f>
      </c>
      <c r="AI50" s="179"/>
      <c r="AJ50" s="179"/>
      <c r="AK50" s="179"/>
      <c r="AL50" s="179"/>
      <c r="AM50" s="179"/>
      <c r="AN50" s="179"/>
      <c r="AO50" s="179"/>
      <c r="AP50" s="180"/>
      <c r="AQ50" s="163">
        <f>_xlfn.IFERROR(VLOOKUP($B50,'入力シート'!$B$54:$O$123,14,),"")</f>
      </c>
      <c r="AR50" s="164"/>
      <c r="AS50" s="164"/>
      <c r="AT50" s="164"/>
      <c r="AU50" s="164"/>
      <c r="AV50" s="164"/>
      <c r="AW50" s="164"/>
      <c r="AX50" s="164"/>
      <c r="AY50" s="165"/>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row>
    <row r="51" spans="1:186" s="22" customFormat="1" ht="21" customHeight="1">
      <c r="A51" s="23"/>
      <c r="B51" s="36">
        <v>35</v>
      </c>
      <c r="C51" s="166">
        <f>_xlfn.IFERROR(VLOOKUP($B51,'入力シート'!$B$54:$O$123,5,),"")</f>
      </c>
      <c r="D51" s="167"/>
      <c r="E51" s="168"/>
      <c r="F51" s="166">
        <f>_xlfn.IFERROR(VLOOKUP($B51,'入力シート'!$B$54:$O$123,6,),"")</f>
      </c>
      <c r="G51" s="167"/>
      <c r="H51" s="168"/>
      <c r="I51" s="169">
        <f>_xlfn.IFERROR(VLOOKUP($B51,'入力シート'!$B$54:$O$123,7,),"")</f>
      </c>
      <c r="J51" s="170"/>
      <c r="K51" s="170"/>
      <c r="L51" s="170"/>
      <c r="M51" s="170"/>
      <c r="N51" s="170"/>
      <c r="O51" s="170"/>
      <c r="P51" s="170"/>
      <c r="Q51" s="170"/>
      <c r="R51" s="171"/>
      <c r="S51" s="172">
        <f>_xlfn.IFERROR(VLOOKUP($B51,'入力シート'!$B$54:$O$123,9,),"")</f>
      </c>
      <c r="T51" s="173"/>
      <c r="U51" s="173"/>
      <c r="V51" s="173"/>
      <c r="W51" s="173"/>
      <c r="X51" s="174"/>
      <c r="Y51" s="175">
        <f>_xlfn.IFERROR(VLOOKUP($B51,'入力シート'!$B$54:$O$123,10,),"")</f>
      </c>
      <c r="Z51" s="176"/>
      <c r="AA51" s="177"/>
      <c r="AB51" s="175">
        <f>_xlfn.IFERROR(VLOOKUP($B51,'入力シート'!$B$54:$O$123,11,),"")</f>
      </c>
      <c r="AC51" s="176"/>
      <c r="AD51" s="177"/>
      <c r="AE51" s="175">
        <f>_xlfn.IFERROR(VLOOKUP($B51,'入力シート'!$B$54:$O$123,12,),"")</f>
      </c>
      <c r="AF51" s="176"/>
      <c r="AG51" s="177"/>
      <c r="AH51" s="178">
        <f>_xlfn.IFERROR(VLOOKUP($B51,'入力シート'!$B$54:$O$123,13,),"")</f>
      </c>
      <c r="AI51" s="179"/>
      <c r="AJ51" s="179"/>
      <c r="AK51" s="179"/>
      <c r="AL51" s="179"/>
      <c r="AM51" s="179"/>
      <c r="AN51" s="179"/>
      <c r="AO51" s="179"/>
      <c r="AP51" s="180"/>
      <c r="AQ51" s="163">
        <f>_xlfn.IFERROR(VLOOKUP($B51,'入力シート'!$B$54:$O$123,14,),"")</f>
      </c>
      <c r="AR51" s="164"/>
      <c r="AS51" s="164"/>
      <c r="AT51" s="164"/>
      <c r="AU51" s="164"/>
      <c r="AV51" s="164"/>
      <c r="AW51" s="164"/>
      <c r="AX51" s="164"/>
      <c r="AY51" s="165"/>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row>
    <row r="52" spans="1:186" s="22" customFormat="1" ht="21" customHeight="1">
      <c r="A52" s="23"/>
      <c r="B52" s="36">
        <v>36</v>
      </c>
      <c r="C52" s="166">
        <f>_xlfn.IFERROR(VLOOKUP($B52,'入力シート'!$B$54:$O$123,5,),"")</f>
      </c>
      <c r="D52" s="167"/>
      <c r="E52" s="168"/>
      <c r="F52" s="166">
        <f>_xlfn.IFERROR(VLOOKUP($B52,'入力シート'!$B$54:$O$123,6,),"")</f>
      </c>
      <c r="G52" s="167"/>
      <c r="H52" s="168"/>
      <c r="I52" s="169">
        <f>_xlfn.IFERROR(VLOOKUP($B52,'入力シート'!$B$54:$O$123,7,),"")</f>
      </c>
      <c r="J52" s="170"/>
      <c r="K52" s="170"/>
      <c r="L52" s="170"/>
      <c r="M52" s="170"/>
      <c r="N52" s="170"/>
      <c r="O52" s="170"/>
      <c r="P52" s="170"/>
      <c r="Q52" s="170"/>
      <c r="R52" s="171"/>
      <c r="S52" s="172">
        <f>_xlfn.IFERROR(VLOOKUP($B52,'入力シート'!$B$54:$O$123,9,),"")</f>
      </c>
      <c r="T52" s="173"/>
      <c r="U52" s="173"/>
      <c r="V52" s="173"/>
      <c r="W52" s="173"/>
      <c r="X52" s="174"/>
      <c r="Y52" s="175">
        <f>_xlfn.IFERROR(VLOOKUP($B52,'入力シート'!$B$54:$O$123,10,),"")</f>
      </c>
      <c r="Z52" s="176"/>
      <c r="AA52" s="177"/>
      <c r="AB52" s="175">
        <f>_xlfn.IFERROR(VLOOKUP($B52,'入力シート'!$B$54:$O$123,11,),"")</f>
      </c>
      <c r="AC52" s="176"/>
      <c r="AD52" s="177"/>
      <c r="AE52" s="175">
        <f>_xlfn.IFERROR(VLOOKUP($B52,'入力シート'!$B$54:$O$123,12,),"")</f>
      </c>
      <c r="AF52" s="176"/>
      <c r="AG52" s="177"/>
      <c r="AH52" s="178">
        <f>_xlfn.IFERROR(VLOOKUP($B52,'入力シート'!$B$54:$O$123,13,),"")</f>
      </c>
      <c r="AI52" s="179"/>
      <c r="AJ52" s="179"/>
      <c r="AK52" s="179"/>
      <c r="AL52" s="179"/>
      <c r="AM52" s="179"/>
      <c r="AN52" s="179"/>
      <c r="AO52" s="179"/>
      <c r="AP52" s="180"/>
      <c r="AQ52" s="163">
        <f>_xlfn.IFERROR(VLOOKUP($B52,'入力シート'!$B$54:$O$123,14,),"")</f>
      </c>
      <c r="AR52" s="164"/>
      <c r="AS52" s="164"/>
      <c r="AT52" s="164"/>
      <c r="AU52" s="164"/>
      <c r="AV52" s="164"/>
      <c r="AW52" s="164"/>
      <c r="AX52" s="164"/>
      <c r="AY52" s="165"/>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row>
    <row r="53" spans="1:186" s="22" customFormat="1" ht="21" customHeight="1">
      <c r="A53" s="20"/>
      <c r="B53" s="36">
        <v>37</v>
      </c>
      <c r="C53" s="166">
        <f>_xlfn.IFERROR(VLOOKUP($B53,'入力シート'!$B$54:$O$123,5,),"")</f>
      </c>
      <c r="D53" s="167"/>
      <c r="E53" s="168"/>
      <c r="F53" s="166">
        <f>_xlfn.IFERROR(VLOOKUP($B53,'入力シート'!$B$54:$O$123,6,),"")</f>
      </c>
      <c r="G53" s="167"/>
      <c r="H53" s="168"/>
      <c r="I53" s="169">
        <f>_xlfn.IFERROR(VLOOKUP($B53,'入力シート'!$B$54:$O$123,7,),"")</f>
      </c>
      <c r="J53" s="170"/>
      <c r="K53" s="170"/>
      <c r="L53" s="170"/>
      <c r="M53" s="170"/>
      <c r="N53" s="170"/>
      <c r="O53" s="170"/>
      <c r="P53" s="170"/>
      <c r="Q53" s="170"/>
      <c r="R53" s="171"/>
      <c r="S53" s="172">
        <f>_xlfn.IFERROR(VLOOKUP($B53,'入力シート'!$B$54:$O$123,9,),"")</f>
      </c>
      <c r="T53" s="173"/>
      <c r="U53" s="173"/>
      <c r="V53" s="173"/>
      <c r="W53" s="173"/>
      <c r="X53" s="174"/>
      <c r="Y53" s="175">
        <f>_xlfn.IFERROR(VLOOKUP($B53,'入力シート'!$B$54:$O$123,10,),"")</f>
      </c>
      <c r="Z53" s="176"/>
      <c r="AA53" s="177"/>
      <c r="AB53" s="175">
        <f>_xlfn.IFERROR(VLOOKUP($B53,'入力シート'!$B$54:$O$123,11,),"")</f>
      </c>
      <c r="AC53" s="176"/>
      <c r="AD53" s="177"/>
      <c r="AE53" s="175">
        <f>_xlfn.IFERROR(VLOOKUP($B53,'入力シート'!$B$54:$O$123,12,),"")</f>
      </c>
      <c r="AF53" s="176"/>
      <c r="AG53" s="177"/>
      <c r="AH53" s="178">
        <f>_xlfn.IFERROR(VLOOKUP($B53,'入力シート'!$B$54:$O$123,13,),"")</f>
      </c>
      <c r="AI53" s="179"/>
      <c r="AJ53" s="179"/>
      <c r="AK53" s="179"/>
      <c r="AL53" s="179"/>
      <c r="AM53" s="179"/>
      <c r="AN53" s="179"/>
      <c r="AO53" s="179"/>
      <c r="AP53" s="180"/>
      <c r="AQ53" s="163">
        <f>_xlfn.IFERROR(VLOOKUP($B53,'入力シート'!$B$54:$O$123,14,),"")</f>
      </c>
      <c r="AR53" s="164"/>
      <c r="AS53" s="164"/>
      <c r="AT53" s="164"/>
      <c r="AU53" s="164"/>
      <c r="AV53" s="164"/>
      <c r="AW53" s="164"/>
      <c r="AX53" s="164"/>
      <c r="AY53" s="165"/>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row>
    <row r="54" spans="1:186" s="22" customFormat="1" ht="21" customHeight="1">
      <c r="A54" s="20"/>
      <c r="B54" s="36">
        <v>38</v>
      </c>
      <c r="C54" s="166">
        <f>_xlfn.IFERROR(VLOOKUP($B54,'入力シート'!$B$54:$O$123,5,),"")</f>
      </c>
      <c r="D54" s="167"/>
      <c r="E54" s="168"/>
      <c r="F54" s="166">
        <f>_xlfn.IFERROR(VLOOKUP($B54,'入力シート'!$B$54:$O$123,6,),"")</f>
      </c>
      <c r="G54" s="167"/>
      <c r="H54" s="168"/>
      <c r="I54" s="169">
        <f>_xlfn.IFERROR(VLOOKUP($B54,'入力シート'!$B$54:$O$123,7,),"")</f>
      </c>
      <c r="J54" s="170"/>
      <c r="K54" s="170"/>
      <c r="L54" s="170"/>
      <c r="M54" s="170"/>
      <c r="N54" s="170"/>
      <c r="O54" s="170"/>
      <c r="P54" s="170"/>
      <c r="Q54" s="170"/>
      <c r="R54" s="171"/>
      <c r="S54" s="172">
        <f>_xlfn.IFERROR(VLOOKUP($B54,'入力シート'!$B$54:$O$123,9,),"")</f>
      </c>
      <c r="T54" s="173"/>
      <c r="U54" s="173"/>
      <c r="V54" s="173"/>
      <c r="W54" s="173"/>
      <c r="X54" s="174"/>
      <c r="Y54" s="175">
        <f>_xlfn.IFERROR(VLOOKUP($B54,'入力シート'!$B$54:$O$123,10,),"")</f>
      </c>
      <c r="Z54" s="176"/>
      <c r="AA54" s="177"/>
      <c r="AB54" s="175">
        <f>_xlfn.IFERROR(VLOOKUP($B54,'入力シート'!$B$54:$O$123,11,),"")</f>
      </c>
      <c r="AC54" s="176"/>
      <c r="AD54" s="177"/>
      <c r="AE54" s="175">
        <f>_xlfn.IFERROR(VLOOKUP($B54,'入力シート'!$B$54:$O$123,12,),"")</f>
      </c>
      <c r="AF54" s="176"/>
      <c r="AG54" s="177"/>
      <c r="AH54" s="178">
        <f>_xlfn.IFERROR(VLOOKUP($B54,'入力シート'!$B$54:$O$123,13,),"")</f>
      </c>
      <c r="AI54" s="179"/>
      <c r="AJ54" s="179"/>
      <c r="AK54" s="179"/>
      <c r="AL54" s="179"/>
      <c r="AM54" s="179"/>
      <c r="AN54" s="179"/>
      <c r="AO54" s="179"/>
      <c r="AP54" s="180"/>
      <c r="AQ54" s="163">
        <f>_xlfn.IFERROR(VLOOKUP($B54,'入力シート'!$B$54:$O$123,14,),"")</f>
      </c>
      <c r="AR54" s="164"/>
      <c r="AS54" s="164"/>
      <c r="AT54" s="164"/>
      <c r="AU54" s="164"/>
      <c r="AV54" s="164"/>
      <c r="AW54" s="164"/>
      <c r="AX54" s="164"/>
      <c r="AY54" s="165"/>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row>
    <row r="55" spans="1:186" s="22" customFormat="1" ht="21" customHeight="1">
      <c r="A55" s="23"/>
      <c r="B55" s="36">
        <v>39</v>
      </c>
      <c r="C55" s="166">
        <f>_xlfn.IFERROR(VLOOKUP($B55,'入力シート'!$B$54:$O$123,5,),"")</f>
      </c>
      <c r="D55" s="167"/>
      <c r="E55" s="168"/>
      <c r="F55" s="166">
        <f>_xlfn.IFERROR(VLOOKUP($B55,'入力シート'!$B$54:$O$123,6,),"")</f>
      </c>
      <c r="G55" s="167"/>
      <c r="H55" s="168"/>
      <c r="I55" s="169">
        <f>_xlfn.IFERROR(VLOOKUP($B55,'入力シート'!$B$54:$O$123,7,),"")</f>
      </c>
      <c r="J55" s="170"/>
      <c r="K55" s="170"/>
      <c r="L55" s="170"/>
      <c r="M55" s="170"/>
      <c r="N55" s="170"/>
      <c r="O55" s="170"/>
      <c r="P55" s="170"/>
      <c r="Q55" s="170"/>
      <c r="R55" s="171"/>
      <c r="S55" s="172">
        <f>_xlfn.IFERROR(VLOOKUP($B55,'入力シート'!$B$54:$O$123,9,),"")</f>
      </c>
      <c r="T55" s="173"/>
      <c r="U55" s="173"/>
      <c r="V55" s="173"/>
      <c r="W55" s="173"/>
      <c r="X55" s="174"/>
      <c r="Y55" s="175">
        <f>_xlfn.IFERROR(VLOOKUP($B55,'入力シート'!$B$54:$O$123,10,),"")</f>
      </c>
      <c r="Z55" s="176"/>
      <c r="AA55" s="177"/>
      <c r="AB55" s="175">
        <f>_xlfn.IFERROR(VLOOKUP($B55,'入力シート'!$B$54:$O$123,11,),"")</f>
      </c>
      <c r="AC55" s="176"/>
      <c r="AD55" s="177"/>
      <c r="AE55" s="175">
        <f>_xlfn.IFERROR(VLOOKUP($B55,'入力シート'!$B$54:$O$123,12,),"")</f>
      </c>
      <c r="AF55" s="176"/>
      <c r="AG55" s="177"/>
      <c r="AH55" s="178">
        <f>_xlfn.IFERROR(VLOOKUP($B55,'入力シート'!$B$54:$O$123,13,),"")</f>
      </c>
      <c r="AI55" s="179"/>
      <c r="AJ55" s="179"/>
      <c r="AK55" s="179"/>
      <c r="AL55" s="179"/>
      <c r="AM55" s="179"/>
      <c r="AN55" s="179"/>
      <c r="AO55" s="179"/>
      <c r="AP55" s="180"/>
      <c r="AQ55" s="163">
        <f>_xlfn.IFERROR(VLOOKUP($B55,'入力シート'!$B$54:$O$123,14,),"")</f>
      </c>
      <c r="AR55" s="164"/>
      <c r="AS55" s="164"/>
      <c r="AT55" s="164"/>
      <c r="AU55" s="164"/>
      <c r="AV55" s="164"/>
      <c r="AW55" s="164"/>
      <c r="AX55" s="164"/>
      <c r="AY55" s="165"/>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row>
    <row r="56" spans="1:186" s="22" customFormat="1" ht="21" customHeight="1">
      <c r="A56" s="23"/>
      <c r="B56" s="36">
        <v>40</v>
      </c>
      <c r="C56" s="166">
        <f>_xlfn.IFERROR(VLOOKUP($B56,'入力シート'!$B$54:$O$123,5,),"")</f>
      </c>
      <c r="D56" s="167"/>
      <c r="E56" s="168"/>
      <c r="F56" s="166">
        <f>_xlfn.IFERROR(VLOOKUP($B56,'入力シート'!$B$54:$O$123,6,),"")</f>
      </c>
      <c r="G56" s="167"/>
      <c r="H56" s="168"/>
      <c r="I56" s="169">
        <f>_xlfn.IFERROR(VLOOKUP($B56,'入力シート'!$B$54:$O$123,7,),"")</f>
      </c>
      <c r="J56" s="170"/>
      <c r="K56" s="170"/>
      <c r="L56" s="170"/>
      <c r="M56" s="170"/>
      <c r="N56" s="170"/>
      <c r="O56" s="170"/>
      <c r="P56" s="170"/>
      <c r="Q56" s="170"/>
      <c r="R56" s="171"/>
      <c r="S56" s="172">
        <f>_xlfn.IFERROR(VLOOKUP($B56,'入力シート'!$B$54:$O$123,9,),"")</f>
      </c>
      <c r="T56" s="173"/>
      <c r="U56" s="173"/>
      <c r="V56" s="173"/>
      <c r="W56" s="173"/>
      <c r="X56" s="174"/>
      <c r="Y56" s="175">
        <f>_xlfn.IFERROR(VLOOKUP($B56,'入力シート'!$B$54:$O$123,10,),"")</f>
      </c>
      <c r="Z56" s="176"/>
      <c r="AA56" s="177"/>
      <c r="AB56" s="175">
        <f>_xlfn.IFERROR(VLOOKUP($B56,'入力シート'!$B$54:$O$123,11,),"")</f>
      </c>
      <c r="AC56" s="176"/>
      <c r="AD56" s="177"/>
      <c r="AE56" s="175">
        <f>_xlfn.IFERROR(VLOOKUP($B56,'入力シート'!$B$54:$O$123,12,),"")</f>
      </c>
      <c r="AF56" s="176"/>
      <c r="AG56" s="177"/>
      <c r="AH56" s="178">
        <f>_xlfn.IFERROR(VLOOKUP($B56,'入力シート'!$B$54:$O$123,13,),"")</f>
      </c>
      <c r="AI56" s="179"/>
      <c r="AJ56" s="179"/>
      <c r="AK56" s="179"/>
      <c r="AL56" s="179"/>
      <c r="AM56" s="179"/>
      <c r="AN56" s="179"/>
      <c r="AO56" s="179"/>
      <c r="AP56" s="180"/>
      <c r="AQ56" s="163">
        <f>_xlfn.IFERROR(VLOOKUP($B56,'入力シート'!$B$54:$O$123,14,),"")</f>
      </c>
      <c r="AR56" s="164"/>
      <c r="AS56" s="164"/>
      <c r="AT56" s="164"/>
      <c r="AU56" s="164"/>
      <c r="AV56" s="164"/>
      <c r="AW56" s="164"/>
      <c r="AX56" s="164"/>
      <c r="AY56" s="165"/>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row>
    <row r="57" spans="1:186" s="22" customFormat="1" ht="21" customHeight="1">
      <c r="A57" s="23"/>
      <c r="B57" s="36">
        <v>41</v>
      </c>
      <c r="C57" s="166">
        <f>_xlfn.IFERROR(VLOOKUP($B57,'入力シート'!$B$54:$O$123,5,),"")</f>
      </c>
      <c r="D57" s="167"/>
      <c r="E57" s="168"/>
      <c r="F57" s="166">
        <f>_xlfn.IFERROR(VLOOKUP($B57,'入力シート'!$B$54:$O$123,6,),"")</f>
      </c>
      <c r="G57" s="167"/>
      <c r="H57" s="168"/>
      <c r="I57" s="169">
        <f>_xlfn.IFERROR(VLOOKUP($B57,'入力シート'!$B$54:$O$123,7,),"")</f>
      </c>
      <c r="J57" s="170"/>
      <c r="K57" s="170"/>
      <c r="L57" s="170"/>
      <c r="M57" s="170"/>
      <c r="N57" s="170"/>
      <c r="O57" s="170"/>
      <c r="P57" s="170"/>
      <c r="Q57" s="170"/>
      <c r="R57" s="171"/>
      <c r="S57" s="172">
        <f>_xlfn.IFERROR(VLOOKUP($B57,'入力シート'!$B$54:$O$123,9,),"")</f>
      </c>
      <c r="T57" s="173"/>
      <c r="U57" s="173"/>
      <c r="V57" s="173"/>
      <c r="W57" s="173"/>
      <c r="X57" s="174"/>
      <c r="Y57" s="175">
        <f>_xlfn.IFERROR(VLOOKUP($B57,'入力シート'!$B$54:$O$123,10,),"")</f>
      </c>
      <c r="Z57" s="176"/>
      <c r="AA57" s="177"/>
      <c r="AB57" s="175">
        <f>_xlfn.IFERROR(VLOOKUP($B57,'入力シート'!$B$54:$O$123,11,),"")</f>
      </c>
      <c r="AC57" s="176"/>
      <c r="AD57" s="177"/>
      <c r="AE57" s="175">
        <f>_xlfn.IFERROR(VLOOKUP($B57,'入力シート'!$B$54:$O$123,12,),"")</f>
      </c>
      <c r="AF57" s="176"/>
      <c r="AG57" s="177"/>
      <c r="AH57" s="178">
        <f>_xlfn.IFERROR(VLOOKUP($B57,'入力シート'!$B$54:$O$123,13,),"")</f>
      </c>
      <c r="AI57" s="179"/>
      <c r="AJ57" s="179"/>
      <c r="AK57" s="179"/>
      <c r="AL57" s="179"/>
      <c r="AM57" s="179"/>
      <c r="AN57" s="179"/>
      <c r="AO57" s="179"/>
      <c r="AP57" s="180"/>
      <c r="AQ57" s="163">
        <f>_xlfn.IFERROR(VLOOKUP($B57,'入力シート'!$B$54:$O$123,14,),"")</f>
      </c>
      <c r="AR57" s="164"/>
      <c r="AS57" s="164"/>
      <c r="AT57" s="164"/>
      <c r="AU57" s="164"/>
      <c r="AV57" s="164"/>
      <c r="AW57" s="164"/>
      <c r="AX57" s="164"/>
      <c r="AY57" s="165"/>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row>
    <row r="58" spans="1:186" s="22" customFormat="1" ht="21" customHeight="1">
      <c r="A58" s="20"/>
      <c r="B58" s="36">
        <v>42</v>
      </c>
      <c r="C58" s="166">
        <f>_xlfn.IFERROR(VLOOKUP($B58,'入力シート'!$B$54:$O$123,5,),"")</f>
      </c>
      <c r="D58" s="167"/>
      <c r="E58" s="168"/>
      <c r="F58" s="166">
        <f>_xlfn.IFERROR(VLOOKUP($B58,'入力シート'!$B$54:$O$123,6,),"")</f>
      </c>
      <c r="G58" s="167"/>
      <c r="H58" s="168"/>
      <c r="I58" s="169">
        <f>_xlfn.IFERROR(VLOOKUP($B58,'入力シート'!$B$54:$O$123,7,),"")</f>
      </c>
      <c r="J58" s="170"/>
      <c r="K58" s="170"/>
      <c r="L58" s="170"/>
      <c r="M58" s="170"/>
      <c r="N58" s="170"/>
      <c r="O58" s="170"/>
      <c r="P58" s="170"/>
      <c r="Q58" s="170"/>
      <c r="R58" s="171"/>
      <c r="S58" s="172">
        <f>_xlfn.IFERROR(VLOOKUP($B58,'入力シート'!$B$54:$O$123,9,),"")</f>
      </c>
      <c r="T58" s="173"/>
      <c r="U58" s="173"/>
      <c r="V58" s="173"/>
      <c r="W58" s="173"/>
      <c r="X58" s="174"/>
      <c r="Y58" s="175">
        <f>_xlfn.IFERROR(VLOOKUP($B58,'入力シート'!$B$54:$O$123,10,),"")</f>
      </c>
      <c r="Z58" s="176"/>
      <c r="AA58" s="177"/>
      <c r="AB58" s="175">
        <f>_xlfn.IFERROR(VLOOKUP($B58,'入力シート'!$B$54:$O$123,11,),"")</f>
      </c>
      <c r="AC58" s="176"/>
      <c r="AD58" s="177"/>
      <c r="AE58" s="175">
        <f>_xlfn.IFERROR(VLOOKUP($B58,'入力シート'!$B$54:$O$123,12,),"")</f>
      </c>
      <c r="AF58" s="176"/>
      <c r="AG58" s="177"/>
      <c r="AH58" s="178">
        <f>_xlfn.IFERROR(VLOOKUP($B58,'入力シート'!$B$54:$O$123,13,),"")</f>
      </c>
      <c r="AI58" s="179"/>
      <c r="AJ58" s="179"/>
      <c r="AK58" s="179"/>
      <c r="AL58" s="179"/>
      <c r="AM58" s="179"/>
      <c r="AN58" s="179"/>
      <c r="AO58" s="179"/>
      <c r="AP58" s="180"/>
      <c r="AQ58" s="163">
        <f>_xlfn.IFERROR(VLOOKUP($B58,'入力シート'!$B$54:$O$123,14,),"")</f>
      </c>
      <c r="AR58" s="164"/>
      <c r="AS58" s="164"/>
      <c r="AT58" s="164"/>
      <c r="AU58" s="164"/>
      <c r="AV58" s="164"/>
      <c r="AW58" s="164"/>
      <c r="AX58" s="164"/>
      <c r="AY58" s="165"/>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row>
    <row r="59" spans="1:186" s="22" customFormat="1" ht="21" customHeight="1">
      <c r="A59" s="20"/>
      <c r="B59" s="36">
        <v>43</v>
      </c>
      <c r="C59" s="166">
        <f>_xlfn.IFERROR(VLOOKUP($B59,'入力シート'!$B$54:$O$123,5,),"")</f>
      </c>
      <c r="D59" s="167"/>
      <c r="E59" s="168"/>
      <c r="F59" s="166">
        <f>_xlfn.IFERROR(VLOOKUP($B59,'入力シート'!$B$54:$O$123,6,),"")</f>
      </c>
      <c r="G59" s="167"/>
      <c r="H59" s="168"/>
      <c r="I59" s="169">
        <f>_xlfn.IFERROR(VLOOKUP($B59,'入力シート'!$B$54:$O$123,7,),"")</f>
      </c>
      <c r="J59" s="170"/>
      <c r="K59" s="170"/>
      <c r="L59" s="170"/>
      <c r="M59" s="170"/>
      <c r="N59" s="170"/>
      <c r="O59" s="170"/>
      <c r="P59" s="170"/>
      <c r="Q59" s="170"/>
      <c r="R59" s="171"/>
      <c r="S59" s="172">
        <f>_xlfn.IFERROR(VLOOKUP($B59,'入力シート'!$B$54:$O$123,9,),"")</f>
      </c>
      <c r="T59" s="173"/>
      <c r="U59" s="173"/>
      <c r="V59" s="173"/>
      <c r="W59" s="173"/>
      <c r="X59" s="174"/>
      <c r="Y59" s="175">
        <f>_xlfn.IFERROR(VLOOKUP($B59,'入力シート'!$B$54:$O$123,10,),"")</f>
      </c>
      <c r="Z59" s="176"/>
      <c r="AA59" s="177"/>
      <c r="AB59" s="175">
        <f>_xlfn.IFERROR(VLOOKUP($B59,'入力シート'!$B$54:$O$123,11,),"")</f>
      </c>
      <c r="AC59" s="176"/>
      <c r="AD59" s="177"/>
      <c r="AE59" s="175">
        <f>_xlfn.IFERROR(VLOOKUP($B59,'入力シート'!$B$54:$O$123,12,),"")</f>
      </c>
      <c r="AF59" s="176"/>
      <c r="AG59" s="177"/>
      <c r="AH59" s="178">
        <f>_xlfn.IFERROR(VLOOKUP($B59,'入力シート'!$B$54:$O$123,13,),"")</f>
      </c>
      <c r="AI59" s="179"/>
      <c r="AJ59" s="179"/>
      <c r="AK59" s="179"/>
      <c r="AL59" s="179"/>
      <c r="AM59" s="179"/>
      <c r="AN59" s="179"/>
      <c r="AO59" s="179"/>
      <c r="AP59" s="180"/>
      <c r="AQ59" s="163">
        <f>_xlfn.IFERROR(VLOOKUP($B59,'入力シート'!$B$54:$O$123,14,),"")</f>
      </c>
      <c r="AR59" s="164"/>
      <c r="AS59" s="164"/>
      <c r="AT59" s="164"/>
      <c r="AU59" s="164"/>
      <c r="AV59" s="164"/>
      <c r="AW59" s="164"/>
      <c r="AX59" s="164"/>
      <c r="AY59" s="165"/>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row>
    <row r="60" spans="1:186" s="22" customFormat="1" ht="21" customHeight="1">
      <c r="A60" s="23"/>
      <c r="B60" s="36">
        <v>44</v>
      </c>
      <c r="C60" s="166">
        <f>_xlfn.IFERROR(VLOOKUP($B60,'入力シート'!$B$54:$O$123,5,),"")</f>
      </c>
      <c r="D60" s="167"/>
      <c r="E60" s="168"/>
      <c r="F60" s="166">
        <f>_xlfn.IFERROR(VLOOKUP($B60,'入力シート'!$B$54:$O$123,6,),"")</f>
      </c>
      <c r="G60" s="167"/>
      <c r="H60" s="168"/>
      <c r="I60" s="169">
        <f>_xlfn.IFERROR(VLOOKUP($B60,'入力シート'!$B$54:$O$123,7,),"")</f>
      </c>
      <c r="J60" s="170"/>
      <c r="K60" s="170"/>
      <c r="L60" s="170"/>
      <c r="M60" s="170"/>
      <c r="N60" s="170"/>
      <c r="O60" s="170"/>
      <c r="P60" s="170"/>
      <c r="Q60" s="170"/>
      <c r="R60" s="171"/>
      <c r="S60" s="172">
        <f>_xlfn.IFERROR(VLOOKUP($B60,'入力シート'!$B$54:$O$123,9,),"")</f>
      </c>
      <c r="T60" s="173"/>
      <c r="U60" s="173"/>
      <c r="V60" s="173"/>
      <c r="W60" s="173"/>
      <c r="X60" s="174"/>
      <c r="Y60" s="175">
        <f>_xlfn.IFERROR(VLOOKUP($B60,'入力シート'!$B$54:$O$123,10,),"")</f>
      </c>
      <c r="Z60" s="176"/>
      <c r="AA60" s="177"/>
      <c r="AB60" s="175">
        <f>_xlfn.IFERROR(VLOOKUP($B60,'入力シート'!$B$54:$O$123,11,),"")</f>
      </c>
      <c r="AC60" s="176"/>
      <c r="AD60" s="177"/>
      <c r="AE60" s="175">
        <f>_xlfn.IFERROR(VLOOKUP($B60,'入力シート'!$B$54:$O$123,12,),"")</f>
      </c>
      <c r="AF60" s="176"/>
      <c r="AG60" s="177"/>
      <c r="AH60" s="178">
        <f>_xlfn.IFERROR(VLOOKUP($B60,'入力シート'!$B$54:$O$123,13,),"")</f>
      </c>
      <c r="AI60" s="179"/>
      <c r="AJ60" s="179"/>
      <c r="AK60" s="179"/>
      <c r="AL60" s="179"/>
      <c r="AM60" s="179"/>
      <c r="AN60" s="179"/>
      <c r="AO60" s="179"/>
      <c r="AP60" s="180"/>
      <c r="AQ60" s="163">
        <f>_xlfn.IFERROR(VLOOKUP($B60,'入力シート'!$B$54:$O$123,14,),"")</f>
      </c>
      <c r="AR60" s="164"/>
      <c r="AS60" s="164"/>
      <c r="AT60" s="164"/>
      <c r="AU60" s="164"/>
      <c r="AV60" s="164"/>
      <c r="AW60" s="164"/>
      <c r="AX60" s="164"/>
      <c r="AY60" s="165"/>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row>
    <row r="61" spans="1:186" s="22" customFormat="1" ht="21" customHeight="1">
      <c r="A61" s="23"/>
      <c r="B61" s="36">
        <v>45</v>
      </c>
      <c r="C61" s="166">
        <f>_xlfn.IFERROR(VLOOKUP($B61,'入力シート'!$B$54:$O$123,5,),"")</f>
      </c>
      <c r="D61" s="167"/>
      <c r="E61" s="168"/>
      <c r="F61" s="166">
        <f>_xlfn.IFERROR(VLOOKUP($B61,'入力シート'!$B$54:$O$123,6,),"")</f>
      </c>
      <c r="G61" s="167"/>
      <c r="H61" s="168"/>
      <c r="I61" s="169">
        <f>_xlfn.IFERROR(VLOOKUP($B61,'入力シート'!$B$54:$O$123,7,),"")</f>
      </c>
      <c r="J61" s="170"/>
      <c r="K61" s="170"/>
      <c r="L61" s="170"/>
      <c r="M61" s="170"/>
      <c r="N61" s="170"/>
      <c r="O61" s="170"/>
      <c r="P61" s="170"/>
      <c r="Q61" s="170"/>
      <c r="R61" s="171"/>
      <c r="S61" s="172">
        <f>_xlfn.IFERROR(VLOOKUP($B61,'入力シート'!$B$54:$O$123,9,),"")</f>
      </c>
      <c r="T61" s="173"/>
      <c r="U61" s="173"/>
      <c r="V61" s="173"/>
      <c r="W61" s="173"/>
      <c r="X61" s="174"/>
      <c r="Y61" s="175">
        <f>_xlfn.IFERROR(VLOOKUP($B61,'入力シート'!$B$54:$O$123,10,),"")</f>
      </c>
      <c r="Z61" s="176"/>
      <c r="AA61" s="177"/>
      <c r="AB61" s="175">
        <f>_xlfn.IFERROR(VLOOKUP($B61,'入力シート'!$B$54:$O$123,11,),"")</f>
      </c>
      <c r="AC61" s="176"/>
      <c r="AD61" s="177"/>
      <c r="AE61" s="175">
        <f>_xlfn.IFERROR(VLOOKUP($B61,'入力シート'!$B$54:$O$123,12,),"")</f>
      </c>
      <c r="AF61" s="176"/>
      <c r="AG61" s="177"/>
      <c r="AH61" s="178">
        <f>_xlfn.IFERROR(VLOOKUP($B61,'入力シート'!$B$54:$O$123,13,),"")</f>
      </c>
      <c r="AI61" s="179"/>
      <c r="AJ61" s="179"/>
      <c r="AK61" s="179"/>
      <c r="AL61" s="179"/>
      <c r="AM61" s="179"/>
      <c r="AN61" s="179"/>
      <c r="AO61" s="179"/>
      <c r="AP61" s="180"/>
      <c r="AQ61" s="163">
        <f>_xlfn.IFERROR(VLOOKUP($B61,'入力シート'!$B$54:$O$123,14,),"")</f>
      </c>
      <c r="AR61" s="164"/>
      <c r="AS61" s="164"/>
      <c r="AT61" s="164"/>
      <c r="AU61" s="164"/>
      <c r="AV61" s="164"/>
      <c r="AW61" s="164"/>
      <c r="AX61" s="164"/>
      <c r="AY61" s="165"/>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row>
    <row r="62" spans="1:186" s="22" customFormat="1" ht="21" customHeight="1">
      <c r="A62" s="23"/>
      <c r="B62" s="36">
        <v>46</v>
      </c>
      <c r="C62" s="166">
        <f>_xlfn.IFERROR(VLOOKUP($B62,'入力シート'!$B$54:$O$123,5,),"")</f>
      </c>
      <c r="D62" s="167"/>
      <c r="E62" s="168"/>
      <c r="F62" s="166">
        <f>_xlfn.IFERROR(VLOOKUP($B62,'入力シート'!$B$54:$O$123,6,),"")</f>
      </c>
      <c r="G62" s="167"/>
      <c r="H62" s="168"/>
      <c r="I62" s="169">
        <f>_xlfn.IFERROR(VLOOKUP($B62,'入力シート'!$B$54:$O$123,7,),"")</f>
      </c>
      <c r="J62" s="170"/>
      <c r="K62" s="170"/>
      <c r="L62" s="170"/>
      <c r="M62" s="170"/>
      <c r="N62" s="170"/>
      <c r="O62" s="170"/>
      <c r="P62" s="170"/>
      <c r="Q62" s="170"/>
      <c r="R62" s="171"/>
      <c r="S62" s="172">
        <f>_xlfn.IFERROR(VLOOKUP($B62,'入力シート'!$B$54:$O$123,9,),"")</f>
      </c>
      <c r="T62" s="173"/>
      <c r="U62" s="173"/>
      <c r="V62" s="173"/>
      <c r="W62" s="173"/>
      <c r="X62" s="174"/>
      <c r="Y62" s="175">
        <f>_xlfn.IFERROR(VLOOKUP($B62,'入力シート'!$B$54:$O$123,10,),"")</f>
      </c>
      <c r="Z62" s="176"/>
      <c r="AA62" s="177"/>
      <c r="AB62" s="175">
        <f>_xlfn.IFERROR(VLOOKUP($B62,'入力シート'!$B$54:$O$123,11,),"")</f>
      </c>
      <c r="AC62" s="176"/>
      <c r="AD62" s="177"/>
      <c r="AE62" s="175">
        <f>_xlfn.IFERROR(VLOOKUP($B62,'入力シート'!$B$54:$O$123,12,),"")</f>
      </c>
      <c r="AF62" s="176"/>
      <c r="AG62" s="177"/>
      <c r="AH62" s="178">
        <f>_xlfn.IFERROR(VLOOKUP($B62,'入力シート'!$B$54:$O$123,13,),"")</f>
      </c>
      <c r="AI62" s="179"/>
      <c r="AJ62" s="179"/>
      <c r="AK62" s="179"/>
      <c r="AL62" s="179"/>
      <c r="AM62" s="179"/>
      <c r="AN62" s="179"/>
      <c r="AO62" s="179"/>
      <c r="AP62" s="180"/>
      <c r="AQ62" s="163">
        <f>_xlfn.IFERROR(VLOOKUP($B62,'入力シート'!$B$54:$O$123,14,),"")</f>
      </c>
      <c r="AR62" s="164"/>
      <c r="AS62" s="164"/>
      <c r="AT62" s="164"/>
      <c r="AU62" s="164"/>
      <c r="AV62" s="164"/>
      <c r="AW62" s="164"/>
      <c r="AX62" s="164"/>
      <c r="AY62" s="165"/>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row>
    <row r="63" spans="1:186" s="22" customFormat="1" ht="21" customHeight="1">
      <c r="A63" s="20"/>
      <c r="B63" s="36">
        <v>47</v>
      </c>
      <c r="C63" s="166">
        <f>_xlfn.IFERROR(VLOOKUP($B63,'入力シート'!$B$54:$O$123,5,),"")</f>
      </c>
      <c r="D63" s="167"/>
      <c r="E63" s="168"/>
      <c r="F63" s="166">
        <f>_xlfn.IFERROR(VLOOKUP($B63,'入力シート'!$B$54:$O$123,6,),"")</f>
      </c>
      <c r="G63" s="167"/>
      <c r="H63" s="168"/>
      <c r="I63" s="169">
        <f>_xlfn.IFERROR(VLOOKUP($B63,'入力シート'!$B$54:$O$123,7,),"")</f>
      </c>
      <c r="J63" s="170"/>
      <c r="K63" s="170"/>
      <c r="L63" s="170"/>
      <c r="M63" s="170"/>
      <c r="N63" s="170"/>
      <c r="O63" s="170"/>
      <c r="P63" s="170"/>
      <c r="Q63" s="170"/>
      <c r="R63" s="171"/>
      <c r="S63" s="172">
        <f>_xlfn.IFERROR(VLOOKUP($B63,'入力シート'!$B$54:$O$123,9,),"")</f>
      </c>
      <c r="T63" s="173"/>
      <c r="U63" s="173"/>
      <c r="V63" s="173"/>
      <c r="W63" s="173"/>
      <c r="X63" s="174"/>
      <c r="Y63" s="175">
        <f>_xlfn.IFERROR(VLOOKUP($B63,'入力シート'!$B$54:$O$123,10,),"")</f>
      </c>
      <c r="Z63" s="176"/>
      <c r="AA63" s="177"/>
      <c r="AB63" s="175">
        <f>_xlfn.IFERROR(VLOOKUP($B63,'入力シート'!$B$54:$O$123,11,),"")</f>
      </c>
      <c r="AC63" s="176"/>
      <c r="AD63" s="177"/>
      <c r="AE63" s="175">
        <f>_xlfn.IFERROR(VLOOKUP($B63,'入力シート'!$B$54:$O$123,12,),"")</f>
      </c>
      <c r="AF63" s="176"/>
      <c r="AG63" s="177"/>
      <c r="AH63" s="178">
        <f>_xlfn.IFERROR(VLOOKUP($B63,'入力シート'!$B$54:$O$123,13,),"")</f>
      </c>
      <c r="AI63" s="179"/>
      <c r="AJ63" s="179"/>
      <c r="AK63" s="179"/>
      <c r="AL63" s="179"/>
      <c r="AM63" s="179"/>
      <c r="AN63" s="179"/>
      <c r="AO63" s="179"/>
      <c r="AP63" s="180"/>
      <c r="AQ63" s="163">
        <f>_xlfn.IFERROR(VLOOKUP($B63,'入力シート'!$B$54:$O$123,14,),"")</f>
      </c>
      <c r="AR63" s="164"/>
      <c r="AS63" s="164"/>
      <c r="AT63" s="164"/>
      <c r="AU63" s="164"/>
      <c r="AV63" s="164"/>
      <c r="AW63" s="164"/>
      <c r="AX63" s="164"/>
      <c r="AY63" s="165"/>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row>
    <row r="64" spans="1:186" s="22" customFormat="1" ht="21" customHeight="1">
      <c r="A64" s="20"/>
      <c r="B64" s="36">
        <v>48</v>
      </c>
      <c r="C64" s="166">
        <f>_xlfn.IFERROR(VLOOKUP($B64,'入力シート'!$B$54:$O$123,5,),"")</f>
      </c>
      <c r="D64" s="167"/>
      <c r="E64" s="168"/>
      <c r="F64" s="166">
        <f>_xlfn.IFERROR(VLOOKUP($B64,'入力シート'!$B$54:$O$123,6,),"")</f>
      </c>
      <c r="G64" s="167"/>
      <c r="H64" s="168"/>
      <c r="I64" s="169">
        <f>_xlfn.IFERROR(VLOOKUP($B64,'入力シート'!$B$54:$O$123,7,),"")</f>
      </c>
      <c r="J64" s="170"/>
      <c r="K64" s="170"/>
      <c r="L64" s="170"/>
      <c r="M64" s="170"/>
      <c r="N64" s="170"/>
      <c r="O64" s="170"/>
      <c r="P64" s="170"/>
      <c r="Q64" s="170"/>
      <c r="R64" s="171"/>
      <c r="S64" s="172">
        <f>_xlfn.IFERROR(VLOOKUP($B64,'入力シート'!$B$54:$O$123,9,),"")</f>
      </c>
      <c r="T64" s="173"/>
      <c r="U64" s="173"/>
      <c r="V64" s="173"/>
      <c r="W64" s="173"/>
      <c r="X64" s="174"/>
      <c r="Y64" s="175">
        <f>_xlfn.IFERROR(VLOOKUP($B64,'入力シート'!$B$54:$O$123,10,),"")</f>
      </c>
      <c r="Z64" s="176"/>
      <c r="AA64" s="177"/>
      <c r="AB64" s="175">
        <f>_xlfn.IFERROR(VLOOKUP($B64,'入力シート'!$B$54:$O$123,11,),"")</f>
      </c>
      <c r="AC64" s="176"/>
      <c r="AD64" s="177"/>
      <c r="AE64" s="175">
        <f>_xlfn.IFERROR(VLOOKUP($B64,'入力シート'!$B$54:$O$123,12,),"")</f>
      </c>
      <c r="AF64" s="176"/>
      <c r="AG64" s="177"/>
      <c r="AH64" s="178">
        <f>_xlfn.IFERROR(VLOOKUP($B64,'入力シート'!$B$54:$O$123,13,),"")</f>
      </c>
      <c r="AI64" s="179"/>
      <c r="AJ64" s="179"/>
      <c r="AK64" s="179"/>
      <c r="AL64" s="179"/>
      <c r="AM64" s="179"/>
      <c r="AN64" s="179"/>
      <c r="AO64" s="179"/>
      <c r="AP64" s="180"/>
      <c r="AQ64" s="163">
        <f>_xlfn.IFERROR(VLOOKUP($B64,'入力シート'!$B$54:$O$123,14,),"")</f>
      </c>
      <c r="AR64" s="164"/>
      <c r="AS64" s="164"/>
      <c r="AT64" s="164"/>
      <c r="AU64" s="164"/>
      <c r="AV64" s="164"/>
      <c r="AW64" s="164"/>
      <c r="AX64" s="164"/>
      <c r="AY64" s="165"/>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row>
    <row r="65" spans="1:186" s="22" customFormat="1" ht="21" customHeight="1">
      <c r="A65" s="23"/>
      <c r="B65" s="36">
        <v>49</v>
      </c>
      <c r="C65" s="166">
        <f>_xlfn.IFERROR(VLOOKUP($B65,'入力シート'!$B$54:$O$123,5,),"")</f>
      </c>
      <c r="D65" s="167"/>
      <c r="E65" s="168"/>
      <c r="F65" s="166">
        <f>_xlfn.IFERROR(VLOOKUP($B65,'入力シート'!$B$54:$O$123,6,),"")</f>
      </c>
      <c r="G65" s="167"/>
      <c r="H65" s="168"/>
      <c r="I65" s="169">
        <f>_xlfn.IFERROR(VLOOKUP($B65,'入力シート'!$B$54:$O$123,7,),"")</f>
      </c>
      <c r="J65" s="170"/>
      <c r="K65" s="170"/>
      <c r="L65" s="170"/>
      <c r="M65" s="170"/>
      <c r="N65" s="170"/>
      <c r="O65" s="170"/>
      <c r="P65" s="170"/>
      <c r="Q65" s="170"/>
      <c r="R65" s="171"/>
      <c r="S65" s="172">
        <f>_xlfn.IFERROR(VLOOKUP($B65,'入力シート'!$B$54:$O$123,9,),"")</f>
      </c>
      <c r="T65" s="173"/>
      <c r="U65" s="173"/>
      <c r="V65" s="173"/>
      <c r="W65" s="173"/>
      <c r="X65" s="174"/>
      <c r="Y65" s="175">
        <f>_xlfn.IFERROR(VLOOKUP($B65,'入力シート'!$B$54:$O$123,10,),"")</f>
      </c>
      <c r="Z65" s="176"/>
      <c r="AA65" s="177"/>
      <c r="AB65" s="175">
        <f>_xlfn.IFERROR(VLOOKUP($B65,'入力シート'!$B$54:$O$123,11,),"")</f>
      </c>
      <c r="AC65" s="176"/>
      <c r="AD65" s="177"/>
      <c r="AE65" s="175">
        <f>_xlfn.IFERROR(VLOOKUP($B65,'入力シート'!$B$54:$O$123,12,),"")</f>
      </c>
      <c r="AF65" s="176"/>
      <c r="AG65" s="177"/>
      <c r="AH65" s="178">
        <f>_xlfn.IFERROR(VLOOKUP($B65,'入力シート'!$B$54:$O$123,13,),"")</f>
      </c>
      <c r="AI65" s="179"/>
      <c r="AJ65" s="179"/>
      <c r="AK65" s="179"/>
      <c r="AL65" s="179"/>
      <c r="AM65" s="179"/>
      <c r="AN65" s="179"/>
      <c r="AO65" s="179"/>
      <c r="AP65" s="180"/>
      <c r="AQ65" s="163">
        <f>_xlfn.IFERROR(VLOOKUP($B65,'入力シート'!$B$54:$O$123,14,),"")</f>
      </c>
      <c r="AR65" s="164"/>
      <c r="AS65" s="164"/>
      <c r="AT65" s="164"/>
      <c r="AU65" s="164"/>
      <c r="AV65" s="164"/>
      <c r="AW65" s="164"/>
      <c r="AX65" s="164"/>
      <c r="AY65" s="165"/>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row>
    <row r="66" spans="1:186" s="22" customFormat="1" ht="21" customHeight="1">
      <c r="A66" s="23"/>
      <c r="B66" s="36">
        <v>50</v>
      </c>
      <c r="C66" s="166">
        <f>_xlfn.IFERROR(VLOOKUP($B66,'入力シート'!$B$54:$O$123,5,),"")</f>
      </c>
      <c r="D66" s="167"/>
      <c r="E66" s="168"/>
      <c r="F66" s="166">
        <f>_xlfn.IFERROR(VLOOKUP($B66,'入力シート'!$B$54:$O$123,6,),"")</f>
      </c>
      <c r="G66" s="167"/>
      <c r="H66" s="168"/>
      <c r="I66" s="169">
        <f>_xlfn.IFERROR(VLOOKUP($B66,'入力シート'!$B$54:$O$123,7,),"")</f>
      </c>
      <c r="J66" s="170"/>
      <c r="K66" s="170"/>
      <c r="L66" s="170"/>
      <c r="M66" s="170"/>
      <c r="N66" s="170"/>
      <c r="O66" s="170"/>
      <c r="P66" s="170"/>
      <c r="Q66" s="170"/>
      <c r="R66" s="171"/>
      <c r="S66" s="172">
        <f>_xlfn.IFERROR(VLOOKUP($B66,'入力シート'!$B$54:$O$123,9,),"")</f>
      </c>
      <c r="T66" s="173"/>
      <c r="U66" s="173"/>
      <c r="V66" s="173"/>
      <c r="W66" s="173"/>
      <c r="X66" s="174"/>
      <c r="Y66" s="175">
        <f>_xlfn.IFERROR(VLOOKUP($B66,'入力シート'!$B$54:$O$123,10,),"")</f>
      </c>
      <c r="Z66" s="176"/>
      <c r="AA66" s="177"/>
      <c r="AB66" s="175">
        <f>_xlfn.IFERROR(VLOOKUP($B66,'入力シート'!$B$54:$O$123,11,),"")</f>
      </c>
      <c r="AC66" s="176"/>
      <c r="AD66" s="177"/>
      <c r="AE66" s="175">
        <f>_xlfn.IFERROR(VLOOKUP($B66,'入力シート'!$B$54:$O$123,12,),"")</f>
      </c>
      <c r="AF66" s="176"/>
      <c r="AG66" s="177"/>
      <c r="AH66" s="178">
        <f>_xlfn.IFERROR(VLOOKUP($B66,'入力シート'!$B$54:$O$123,13,),"")</f>
      </c>
      <c r="AI66" s="179"/>
      <c r="AJ66" s="179"/>
      <c r="AK66" s="179"/>
      <c r="AL66" s="179"/>
      <c r="AM66" s="179"/>
      <c r="AN66" s="179"/>
      <c r="AO66" s="179"/>
      <c r="AP66" s="180"/>
      <c r="AQ66" s="163">
        <f>_xlfn.IFERROR(VLOOKUP($B66,'入力シート'!$B$54:$O$123,14,),"")</f>
      </c>
      <c r="AR66" s="164"/>
      <c r="AS66" s="164"/>
      <c r="AT66" s="164"/>
      <c r="AU66" s="164"/>
      <c r="AV66" s="164"/>
      <c r="AW66" s="164"/>
      <c r="AX66" s="164"/>
      <c r="AY66" s="165"/>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row>
    <row r="67" spans="1:186" s="22" customFormat="1" ht="21" customHeight="1">
      <c r="A67" s="23"/>
      <c r="B67" s="36">
        <v>51</v>
      </c>
      <c r="C67" s="166">
        <f>_xlfn.IFERROR(VLOOKUP($B67,'入力シート'!$B$54:$O$123,5,),"")</f>
      </c>
      <c r="D67" s="167"/>
      <c r="E67" s="168"/>
      <c r="F67" s="166">
        <f>_xlfn.IFERROR(VLOOKUP($B67,'入力シート'!$B$54:$O$123,6,),"")</f>
      </c>
      <c r="G67" s="167"/>
      <c r="H67" s="168"/>
      <c r="I67" s="169">
        <f>_xlfn.IFERROR(VLOOKUP($B67,'入力シート'!$B$54:$O$123,7,),"")</f>
      </c>
      <c r="J67" s="170"/>
      <c r="K67" s="170"/>
      <c r="L67" s="170"/>
      <c r="M67" s="170"/>
      <c r="N67" s="170"/>
      <c r="O67" s="170"/>
      <c r="P67" s="170"/>
      <c r="Q67" s="170"/>
      <c r="R67" s="171"/>
      <c r="S67" s="172">
        <f>_xlfn.IFERROR(VLOOKUP($B67,'入力シート'!$B$54:$O$123,9,),"")</f>
      </c>
      <c r="T67" s="173"/>
      <c r="U67" s="173"/>
      <c r="V67" s="173"/>
      <c r="W67" s="173"/>
      <c r="X67" s="174"/>
      <c r="Y67" s="175">
        <f>_xlfn.IFERROR(VLOOKUP($B67,'入力シート'!$B$54:$O$123,10,),"")</f>
      </c>
      <c r="Z67" s="176"/>
      <c r="AA67" s="177"/>
      <c r="AB67" s="175">
        <f>_xlfn.IFERROR(VLOOKUP($B67,'入力シート'!$B$54:$O$123,11,),"")</f>
      </c>
      <c r="AC67" s="176"/>
      <c r="AD67" s="177"/>
      <c r="AE67" s="175">
        <f>_xlfn.IFERROR(VLOOKUP($B67,'入力シート'!$B$54:$O$123,12,),"")</f>
      </c>
      <c r="AF67" s="176"/>
      <c r="AG67" s="177"/>
      <c r="AH67" s="178">
        <f>_xlfn.IFERROR(VLOOKUP($B67,'入力シート'!$B$54:$O$123,13,),"")</f>
      </c>
      <c r="AI67" s="179"/>
      <c r="AJ67" s="179"/>
      <c r="AK67" s="179"/>
      <c r="AL67" s="179"/>
      <c r="AM67" s="179"/>
      <c r="AN67" s="179"/>
      <c r="AO67" s="179"/>
      <c r="AP67" s="180"/>
      <c r="AQ67" s="163">
        <f>_xlfn.IFERROR(VLOOKUP($B67,'入力シート'!$B$54:$O$123,14,),"")</f>
      </c>
      <c r="AR67" s="164"/>
      <c r="AS67" s="164"/>
      <c r="AT67" s="164"/>
      <c r="AU67" s="164"/>
      <c r="AV67" s="164"/>
      <c r="AW67" s="164"/>
      <c r="AX67" s="164"/>
      <c r="AY67" s="165"/>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row>
    <row r="68" spans="1:186" s="22" customFormat="1" ht="21" customHeight="1">
      <c r="A68" s="20"/>
      <c r="B68" s="36">
        <v>52</v>
      </c>
      <c r="C68" s="166">
        <f>_xlfn.IFERROR(VLOOKUP($B68,'入力シート'!$B$54:$O$123,5,),"")</f>
      </c>
      <c r="D68" s="167"/>
      <c r="E68" s="168"/>
      <c r="F68" s="166">
        <f>_xlfn.IFERROR(VLOOKUP($B68,'入力シート'!$B$54:$O$123,6,),"")</f>
      </c>
      <c r="G68" s="167"/>
      <c r="H68" s="168"/>
      <c r="I68" s="169">
        <f>_xlfn.IFERROR(VLOOKUP($B68,'入力シート'!$B$54:$O$123,7,),"")</f>
      </c>
      <c r="J68" s="170"/>
      <c r="K68" s="170"/>
      <c r="L68" s="170"/>
      <c r="M68" s="170"/>
      <c r="N68" s="170"/>
      <c r="O68" s="170"/>
      <c r="P68" s="170"/>
      <c r="Q68" s="170"/>
      <c r="R68" s="171"/>
      <c r="S68" s="172">
        <f>_xlfn.IFERROR(VLOOKUP($B68,'入力シート'!$B$54:$O$123,9,),"")</f>
      </c>
      <c r="T68" s="173"/>
      <c r="U68" s="173"/>
      <c r="V68" s="173"/>
      <c r="W68" s="173"/>
      <c r="X68" s="174"/>
      <c r="Y68" s="175">
        <f>_xlfn.IFERROR(VLOOKUP($B68,'入力シート'!$B$54:$O$123,10,),"")</f>
      </c>
      <c r="Z68" s="176"/>
      <c r="AA68" s="177"/>
      <c r="AB68" s="175">
        <f>_xlfn.IFERROR(VLOOKUP($B68,'入力シート'!$B$54:$O$123,11,),"")</f>
      </c>
      <c r="AC68" s="176"/>
      <c r="AD68" s="177"/>
      <c r="AE68" s="175">
        <f>_xlfn.IFERROR(VLOOKUP($B68,'入力シート'!$B$54:$O$123,12,),"")</f>
      </c>
      <c r="AF68" s="176"/>
      <c r="AG68" s="177"/>
      <c r="AH68" s="178">
        <f>_xlfn.IFERROR(VLOOKUP($B68,'入力シート'!$B$54:$O$123,13,),"")</f>
      </c>
      <c r="AI68" s="179"/>
      <c r="AJ68" s="179"/>
      <c r="AK68" s="179"/>
      <c r="AL68" s="179"/>
      <c r="AM68" s="179"/>
      <c r="AN68" s="179"/>
      <c r="AO68" s="179"/>
      <c r="AP68" s="180"/>
      <c r="AQ68" s="163">
        <f>_xlfn.IFERROR(VLOOKUP($B68,'入力シート'!$B$54:$O$123,14,),"")</f>
      </c>
      <c r="AR68" s="164"/>
      <c r="AS68" s="164"/>
      <c r="AT68" s="164"/>
      <c r="AU68" s="164"/>
      <c r="AV68" s="164"/>
      <c r="AW68" s="164"/>
      <c r="AX68" s="164"/>
      <c r="AY68" s="165"/>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row>
    <row r="69" spans="1:186" s="22" customFormat="1" ht="21" customHeight="1">
      <c r="A69" s="20"/>
      <c r="B69" s="36">
        <v>53</v>
      </c>
      <c r="C69" s="166">
        <f>_xlfn.IFERROR(VLOOKUP($B69,'入力シート'!$B$54:$O$123,5,),"")</f>
      </c>
      <c r="D69" s="167"/>
      <c r="E69" s="168"/>
      <c r="F69" s="166">
        <f>_xlfn.IFERROR(VLOOKUP($B69,'入力シート'!$B$54:$O$123,6,),"")</f>
      </c>
      <c r="G69" s="167"/>
      <c r="H69" s="168"/>
      <c r="I69" s="169">
        <f>_xlfn.IFERROR(VLOOKUP($B69,'入力シート'!$B$54:$O$123,7,),"")</f>
      </c>
      <c r="J69" s="170"/>
      <c r="K69" s="170"/>
      <c r="L69" s="170"/>
      <c r="M69" s="170"/>
      <c r="N69" s="170"/>
      <c r="O69" s="170"/>
      <c r="P69" s="170"/>
      <c r="Q69" s="170"/>
      <c r="R69" s="171"/>
      <c r="S69" s="172">
        <f>_xlfn.IFERROR(VLOOKUP($B69,'入力シート'!$B$54:$O$123,9,),"")</f>
      </c>
      <c r="T69" s="173"/>
      <c r="U69" s="173"/>
      <c r="V69" s="173"/>
      <c r="W69" s="173"/>
      <c r="X69" s="174"/>
      <c r="Y69" s="175">
        <f>_xlfn.IFERROR(VLOOKUP($B69,'入力シート'!$B$54:$O$123,10,),"")</f>
      </c>
      <c r="Z69" s="176"/>
      <c r="AA69" s="177"/>
      <c r="AB69" s="175">
        <f>_xlfn.IFERROR(VLOOKUP($B69,'入力シート'!$B$54:$O$123,11,),"")</f>
      </c>
      <c r="AC69" s="176"/>
      <c r="AD69" s="177"/>
      <c r="AE69" s="175">
        <f>_xlfn.IFERROR(VLOOKUP($B69,'入力シート'!$B$54:$O$123,12,),"")</f>
      </c>
      <c r="AF69" s="176"/>
      <c r="AG69" s="177"/>
      <c r="AH69" s="178">
        <f>_xlfn.IFERROR(VLOOKUP($B69,'入力シート'!$B$54:$O$123,13,),"")</f>
      </c>
      <c r="AI69" s="179"/>
      <c r="AJ69" s="179"/>
      <c r="AK69" s="179"/>
      <c r="AL69" s="179"/>
      <c r="AM69" s="179"/>
      <c r="AN69" s="179"/>
      <c r="AO69" s="179"/>
      <c r="AP69" s="180"/>
      <c r="AQ69" s="163">
        <f>_xlfn.IFERROR(VLOOKUP($B69,'入力シート'!$B$54:$O$123,14,),"")</f>
      </c>
      <c r="AR69" s="164"/>
      <c r="AS69" s="164"/>
      <c r="AT69" s="164"/>
      <c r="AU69" s="164"/>
      <c r="AV69" s="164"/>
      <c r="AW69" s="164"/>
      <c r="AX69" s="164"/>
      <c r="AY69" s="165"/>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row>
    <row r="70" spans="1:186" s="22" customFormat="1" ht="21" customHeight="1">
      <c r="A70" s="23"/>
      <c r="B70" s="36">
        <v>54</v>
      </c>
      <c r="C70" s="166">
        <f>_xlfn.IFERROR(VLOOKUP($B70,'入力シート'!$B$54:$O$123,5,),"")</f>
      </c>
      <c r="D70" s="167"/>
      <c r="E70" s="168"/>
      <c r="F70" s="166">
        <f>_xlfn.IFERROR(VLOOKUP($B70,'入力シート'!$B$54:$O$123,6,),"")</f>
      </c>
      <c r="G70" s="167"/>
      <c r="H70" s="168"/>
      <c r="I70" s="169">
        <f>_xlfn.IFERROR(VLOOKUP($B70,'入力シート'!$B$54:$O$123,7,),"")</f>
      </c>
      <c r="J70" s="170"/>
      <c r="K70" s="170"/>
      <c r="L70" s="170"/>
      <c r="M70" s="170"/>
      <c r="N70" s="170"/>
      <c r="O70" s="170"/>
      <c r="P70" s="170"/>
      <c r="Q70" s="170"/>
      <c r="R70" s="171"/>
      <c r="S70" s="172">
        <f>_xlfn.IFERROR(VLOOKUP($B70,'入力シート'!$B$54:$O$123,9,),"")</f>
      </c>
      <c r="T70" s="173"/>
      <c r="U70" s="173"/>
      <c r="V70" s="173"/>
      <c r="W70" s="173"/>
      <c r="X70" s="174"/>
      <c r="Y70" s="175">
        <f>_xlfn.IFERROR(VLOOKUP($B70,'入力シート'!$B$54:$O$123,10,),"")</f>
      </c>
      <c r="Z70" s="176"/>
      <c r="AA70" s="177"/>
      <c r="AB70" s="175">
        <f>_xlfn.IFERROR(VLOOKUP($B70,'入力シート'!$B$54:$O$123,11,),"")</f>
      </c>
      <c r="AC70" s="176"/>
      <c r="AD70" s="177"/>
      <c r="AE70" s="175">
        <f>_xlfn.IFERROR(VLOOKUP($B70,'入力シート'!$B$54:$O$123,12,),"")</f>
      </c>
      <c r="AF70" s="176"/>
      <c r="AG70" s="177"/>
      <c r="AH70" s="178">
        <f>_xlfn.IFERROR(VLOOKUP($B70,'入力シート'!$B$54:$O$123,13,),"")</f>
      </c>
      <c r="AI70" s="179"/>
      <c r="AJ70" s="179"/>
      <c r="AK70" s="179"/>
      <c r="AL70" s="179"/>
      <c r="AM70" s="179"/>
      <c r="AN70" s="179"/>
      <c r="AO70" s="179"/>
      <c r="AP70" s="180"/>
      <c r="AQ70" s="163">
        <f>_xlfn.IFERROR(VLOOKUP($B70,'入力シート'!$B$54:$O$123,14,),"")</f>
      </c>
      <c r="AR70" s="164"/>
      <c r="AS70" s="164"/>
      <c r="AT70" s="164"/>
      <c r="AU70" s="164"/>
      <c r="AV70" s="164"/>
      <c r="AW70" s="164"/>
      <c r="AX70" s="164"/>
      <c r="AY70" s="165"/>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row>
    <row r="71" spans="1:186" s="22" customFormat="1" ht="21" customHeight="1">
      <c r="A71" s="23"/>
      <c r="B71" s="36">
        <v>55</v>
      </c>
      <c r="C71" s="166">
        <f>_xlfn.IFERROR(VLOOKUP($B71,'入力シート'!$B$54:$O$123,5,),"")</f>
      </c>
      <c r="D71" s="167"/>
      <c r="E71" s="168"/>
      <c r="F71" s="166">
        <f>_xlfn.IFERROR(VLOOKUP($B71,'入力シート'!$B$54:$O$123,6,),"")</f>
      </c>
      <c r="G71" s="167"/>
      <c r="H71" s="168"/>
      <c r="I71" s="169">
        <f>_xlfn.IFERROR(VLOOKUP($B71,'入力シート'!$B$54:$O$123,7,),"")</f>
      </c>
      <c r="J71" s="170"/>
      <c r="K71" s="170"/>
      <c r="L71" s="170"/>
      <c r="M71" s="170"/>
      <c r="N71" s="170"/>
      <c r="O71" s="170"/>
      <c r="P71" s="170"/>
      <c r="Q71" s="170"/>
      <c r="R71" s="171"/>
      <c r="S71" s="172">
        <f>_xlfn.IFERROR(VLOOKUP($B71,'入力シート'!$B$54:$O$123,9,),"")</f>
      </c>
      <c r="T71" s="173"/>
      <c r="U71" s="173"/>
      <c r="V71" s="173"/>
      <c r="W71" s="173"/>
      <c r="X71" s="174"/>
      <c r="Y71" s="175">
        <f>_xlfn.IFERROR(VLOOKUP($B71,'入力シート'!$B$54:$O$123,10,),"")</f>
      </c>
      <c r="Z71" s="176"/>
      <c r="AA71" s="177"/>
      <c r="AB71" s="175">
        <f>_xlfn.IFERROR(VLOOKUP($B71,'入力シート'!$B$54:$O$123,11,),"")</f>
      </c>
      <c r="AC71" s="176"/>
      <c r="AD71" s="177"/>
      <c r="AE71" s="175">
        <f>_xlfn.IFERROR(VLOOKUP($B71,'入力シート'!$B$54:$O$123,12,),"")</f>
      </c>
      <c r="AF71" s="176"/>
      <c r="AG71" s="177"/>
      <c r="AH71" s="178">
        <f>_xlfn.IFERROR(VLOOKUP($B71,'入力シート'!$B$54:$O$123,13,),"")</f>
      </c>
      <c r="AI71" s="179"/>
      <c r="AJ71" s="179"/>
      <c r="AK71" s="179"/>
      <c r="AL71" s="179"/>
      <c r="AM71" s="179"/>
      <c r="AN71" s="179"/>
      <c r="AO71" s="179"/>
      <c r="AP71" s="180"/>
      <c r="AQ71" s="163">
        <f>_xlfn.IFERROR(VLOOKUP($B71,'入力シート'!$B$54:$O$123,14,),"")</f>
      </c>
      <c r="AR71" s="164"/>
      <c r="AS71" s="164"/>
      <c r="AT71" s="164"/>
      <c r="AU71" s="164"/>
      <c r="AV71" s="164"/>
      <c r="AW71" s="164"/>
      <c r="AX71" s="164"/>
      <c r="AY71" s="165"/>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row>
    <row r="72" spans="1:186" s="22" customFormat="1" ht="21" customHeight="1">
      <c r="A72" s="23"/>
      <c r="B72" s="36">
        <v>56</v>
      </c>
      <c r="C72" s="166">
        <f>_xlfn.IFERROR(VLOOKUP($B72,'入力シート'!$B$54:$O$123,5,),"")</f>
      </c>
      <c r="D72" s="167"/>
      <c r="E72" s="168"/>
      <c r="F72" s="166">
        <f>_xlfn.IFERROR(VLOOKUP($B72,'入力シート'!$B$54:$O$123,6,),"")</f>
      </c>
      <c r="G72" s="167"/>
      <c r="H72" s="168"/>
      <c r="I72" s="169">
        <f>_xlfn.IFERROR(VLOOKUP($B72,'入力シート'!$B$54:$O$123,7,),"")</f>
      </c>
      <c r="J72" s="170"/>
      <c r="K72" s="170"/>
      <c r="L72" s="170"/>
      <c r="M72" s="170"/>
      <c r="N72" s="170"/>
      <c r="O72" s="170"/>
      <c r="P72" s="170"/>
      <c r="Q72" s="170"/>
      <c r="R72" s="171"/>
      <c r="S72" s="172">
        <f>_xlfn.IFERROR(VLOOKUP($B72,'入力シート'!$B$54:$O$123,9,),"")</f>
      </c>
      <c r="T72" s="173"/>
      <c r="U72" s="173"/>
      <c r="V72" s="173"/>
      <c r="W72" s="173"/>
      <c r="X72" s="174"/>
      <c r="Y72" s="175">
        <f>_xlfn.IFERROR(VLOOKUP($B72,'入力シート'!$B$54:$O$123,10,),"")</f>
      </c>
      <c r="Z72" s="176"/>
      <c r="AA72" s="177"/>
      <c r="AB72" s="175">
        <f>_xlfn.IFERROR(VLOOKUP($B72,'入力シート'!$B$54:$O$123,11,),"")</f>
      </c>
      <c r="AC72" s="176"/>
      <c r="AD72" s="177"/>
      <c r="AE72" s="175">
        <f>_xlfn.IFERROR(VLOOKUP($B72,'入力シート'!$B$54:$O$123,12,),"")</f>
      </c>
      <c r="AF72" s="176"/>
      <c r="AG72" s="177"/>
      <c r="AH72" s="178">
        <f>_xlfn.IFERROR(VLOOKUP($B72,'入力シート'!$B$54:$O$123,13,),"")</f>
      </c>
      <c r="AI72" s="179"/>
      <c r="AJ72" s="179"/>
      <c r="AK72" s="179"/>
      <c r="AL72" s="179"/>
      <c r="AM72" s="179"/>
      <c r="AN72" s="179"/>
      <c r="AO72" s="179"/>
      <c r="AP72" s="180"/>
      <c r="AQ72" s="163">
        <f>_xlfn.IFERROR(VLOOKUP($B72,'入力シート'!$B$54:$O$123,14,),"")</f>
      </c>
      <c r="AR72" s="164"/>
      <c r="AS72" s="164"/>
      <c r="AT72" s="164"/>
      <c r="AU72" s="164"/>
      <c r="AV72" s="164"/>
      <c r="AW72" s="164"/>
      <c r="AX72" s="164"/>
      <c r="AY72" s="165"/>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row>
    <row r="73" spans="1:186" s="22" customFormat="1" ht="21" customHeight="1">
      <c r="A73" s="20"/>
      <c r="B73" s="36">
        <v>57</v>
      </c>
      <c r="C73" s="166">
        <f>_xlfn.IFERROR(VLOOKUP($B73,'入力シート'!$B$54:$O$123,5,),"")</f>
      </c>
      <c r="D73" s="167"/>
      <c r="E73" s="168"/>
      <c r="F73" s="166">
        <f>_xlfn.IFERROR(VLOOKUP($B73,'入力シート'!$B$54:$O$123,6,),"")</f>
      </c>
      <c r="G73" s="167"/>
      <c r="H73" s="168"/>
      <c r="I73" s="169">
        <f>_xlfn.IFERROR(VLOOKUP($B73,'入力シート'!$B$54:$O$123,7,),"")</f>
      </c>
      <c r="J73" s="170"/>
      <c r="K73" s="170"/>
      <c r="L73" s="170"/>
      <c r="M73" s="170"/>
      <c r="N73" s="170"/>
      <c r="O73" s="170"/>
      <c r="P73" s="170"/>
      <c r="Q73" s="170"/>
      <c r="R73" s="171"/>
      <c r="S73" s="172">
        <f>_xlfn.IFERROR(VLOOKUP($B73,'入力シート'!$B$54:$O$123,9,),"")</f>
      </c>
      <c r="T73" s="173"/>
      <c r="U73" s="173"/>
      <c r="V73" s="173"/>
      <c r="W73" s="173"/>
      <c r="X73" s="174"/>
      <c r="Y73" s="175">
        <f>_xlfn.IFERROR(VLOOKUP($B73,'入力シート'!$B$54:$O$123,10,),"")</f>
      </c>
      <c r="Z73" s="176"/>
      <c r="AA73" s="177"/>
      <c r="AB73" s="175">
        <f>_xlfn.IFERROR(VLOOKUP($B73,'入力シート'!$B$54:$O$123,11,),"")</f>
      </c>
      <c r="AC73" s="176"/>
      <c r="AD73" s="177"/>
      <c r="AE73" s="175">
        <f>_xlfn.IFERROR(VLOOKUP($B73,'入力シート'!$B$54:$O$123,12,),"")</f>
      </c>
      <c r="AF73" s="176"/>
      <c r="AG73" s="177"/>
      <c r="AH73" s="178">
        <f>_xlfn.IFERROR(VLOOKUP($B73,'入力シート'!$B$54:$O$123,13,),"")</f>
      </c>
      <c r="AI73" s="179"/>
      <c r="AJ73" s="179"/>
      <c r="AK73" s="179"/>
      <c r="AL73" s="179"/>
      <c r="AM73" s="179"/>
      <c r="AN73" s="179"/>
      <c r="AO73" s="179"/>
      <c r="AP73" s="180"/>
      <c r="AQ73" s="163">
        <f>_xlfn.IFERROR(VLOOKUP($B73,'入力シート'!$B$54:$O$123,14,),"")</f>
      </c>
      <c r="AR73" s="164"/>
      <c r="AS73" s="164"/>
      <c r="AT73" s="164"/>
      <c r="AU73" s="164"/>
      <c r="AV73" s="164"/>
      <c r="AW73" s="164"/>
      <c r="AX73" s="164"/>
      <c r="AY73" s="165"/>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row>
    <row r="74" spans="1:186" s="22" customFormat="1" ht="21" customHeight="1">
      <c r="A74" s="20"/>
      <c r="B74" s="36">
        <v>58</v>
      </c>
      <c r="C74" s="166">
        <f>_xlfn.IFERROR(VLOOKUP($B74,'入力シート'!$B$54:$O$123,5,),"")</f>
      </c>
      <c r="D74" s="167"/>
      <c r="E74" s="168"/>
      <c r="F74" s="166">
        <f>_xlfn.IFERROR(VLOOKUP($B74,'入力シート'!$B$54:$O$123,6,),"")</f>
      </c>
      <c r="G74" s="167"/>
      <c r="H74" s="168"/>
      <c r="I74" s="169">
        <f>_xlfn.IFERROR(VLOOKUP($B74,'入力シート'!$B$54:$O$123,7,),"")</f>
      </c>
      <c r="J74" s="170"/>
      <c r="K74" s="170"/>
      <c r="L74" s="170"/>
      <c r="M74" s="170"/>
      <c r="N74" s="170"/>
      <c r="O74" s="170"/>
      <c r="P74" s="170"/>
      <c r="Q74" s="170"/>
      <c r="R74" s="171"/>
      <c r="S74" s="172">
        <f>_xlfn.IFERROR(VLOOKUP($B74,'入力シート'!$B$54:$O$123,9,),"")</f>
      </c>
      <c r="T74" s="173"/>
      <c r="U74" s="173"/>
      <c r="V74" s="173"/>
      <c r="W74" s="173"/>
      <c r="X74" s="174"/>
      <c r="Y74" s="175">
        <f>_xlfn.IFERROR(VLOOKUP($B74,'入力シート'!$B$54:$O$123,10,),"")</f>
      </c>
      <c r="Z74" s="176"/>
      <c r="AA74" s="177"/>
      <c r="AB74" s="175">
        <f>_xlfn.IFERROR(VLOOKUP($B74,'入力シート'!$B$54:$O$123,11,),"")</f>
      </c>
      <c r="AC74" s="176"/>
      <c r="AD74" s="177"/>
      <c r="AE74" s="175">
        <f>_xlfn.IFERROR(VLOOKUP($B74,'入力シート'!$B$54:$O$123,12,),"")</f>
      </c>
      <c r="AF74" s="176"/>
      <c r="AG74" s="177"/>
      <c r="AH74" s="178">
        <f>_xlfn.IFERROR(VLOOKUP($B74,'入力シート'!$B$54:$O$123,13,),"")</f>
      </c>
      <c r="AI74" s="179"/>
      <c r="AJ74" s="179"/>
      <c r="AK74" s="179"/>
      <c r="AL74" s="179"/>
      <c r="AM74" s="179"/>
      <c r="AN74" s="179"/>
      <c r="AO74" s="179"/>
      <c r="AP74" s="180"/>
      <c r="AQ74" s="163">
        <f>_xlfn.IFERROR(VLOOKUP($B74,'入力シート'!$B$54:$O$123,14,),"")</f>
      </c>
      <c r="AR74" s="164"/>
      <c r="AS74" s="164"/>
      <c r="AT74" s="164"/>
      <c r="AU74" s="164"/>
      <c r="AV74" s="164"/>
      <c r="AW74" s="164"/>
      <c r="AX74" s="164"/>
      <c r="AY74" s="165"/>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row>
    <row r="75" spans="1:186" s="22" customFormat="1" ht="21" customHeight="1">
      <c r="A75" s="23"/>
      <c r="B75" s="36">
        <v>59</v>
      </c>
      <c r="C75" s="166">
        <f>_xlfn.IFERROR(VLOOKUP($B75,'入力シート'!$B$54:$O$123,5,),"")</f>
      </c>
      <c r="D75" s="167"/>
      <c r="E75" s="168"/>
      <c r="F75" s="166">
        <f>_xlfn.IFERROR(VLOOKUP($B75,'入力シート'!$B$54:$O$123,6,),"")</f>
      </c>
      <c r="G75" s="167"/>
      <c r="H75" s="168"/>
      <c r="I75" s="169">
        <f>_xlfn.IFERROR(VLOOKUP($B75,'入力シート'!$B$54:$O$123,7,),"")</f>
      </c>
      <c r="J75" s="170"/>
      <c r="K75" s="170"/>
      <c r="L75" s="170"/>
      <c r="M75" s="170"/>
      <c r="N75" s="170"/>
      <c r="O75" s="170"/>
      <c r="P75" s="170"/>
      <c r="Q75" s="170"/>
      <c r="R75" s="171"/>
      <c r="S75" s="172">
        <f>_xlfn.IFERROR(VLOOKUP($B75,'入力シート'!$B$54:$O$123,9,),"")</f>
      </c>
      <c r="T75" s="173"/>
      <c r="U75" s="173"/>
      <c r="V75" s="173"/>
      <c r="W75" s="173"/>
      <c r="X75" s="174"/>
      <c r="Y75" s="175">
        <f>_xlfn.IFERROR(VLOOKUP($B75,'入力シート'!$B$54:$O$123,10,),"")</f>
      </c>
      <c r="Z75" s="176"/>
      <c r="AA75" s="177"/>
      <c r="AB75" s="175">
        <f>_xlfn.IFERROR(VLOOKUP($B75,'入力シート'!$B$54:$O$123,11,),"")</f>
      </c>
      <c r="AC75" s="176"/>
      <c r="AD75" s="177"/>
      <c r="AE75" s="175">
        <f>_xlfn.IFERROR(VLOOKUP($B75,'入力シート'!$B$54:$O$123,12,),"")</f>
      </c>
      <c r="AF75" s="176"/>
      <c r="AG75" s="177"/>
      <c r="AH75" s="178">
        <f>_xlfn.IFERROR(VLOOKUP($B75,'入力シート'!$B$54:$O$123,13,),"")</f>
      </c>
      <c r="AI75" s="179"/>
      <c r="AJ75" s="179"/>
      <c r="AK75" s="179"/>
      <c r="AL75" s="179"/>
      <c r="AM75" s="179"/>
      <c r="AN75" s="179"/>
      <c r="AO75" s="179"/>
      <c r="AP75" s="180"/>
      <c r="AQ75" s="163">
        <f>_xlfn.IFERROR(VLOOKUP($B75,'入力シート'!$B$54:$O$123,14,),"")</f>
      </c>
      <c r="AR75" s="164"/>
      <c r="AS75" s="164"/>
      <c r="AT75" s="164"/>
      <c r="AU75" s="164"/>
      <c r="AV75" s="164"/>
      <c r="AW75" s="164"/>
      <c r="AX75" s="164"/>
      <c r="AY75" s="165"/>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row>
    <row r="76" spans="1:186" s="22" customFormat="1" ht="21" customHeight="1">
      <c r="A76" s="23"/>
      <c r="B76" s="36">
        <v>60</v>
      </c>
      <c r="C76" s="166">
        <f>_xlfn.IFERROR(VLOOKUP($B76,'入力シート'!$B$54:$O$123,5,),"")</f>
      </c>
      <c r="D76" s="167"/>
      <c r="E76" s="168"/>
      <c r="F76" s="166">
        <f>_xlfn.IFERROR(VLOOKUP($B76,'入力シート'!$B$54:$O$123,6,),"")</f>
      </c>
      <c r="G76" s="167"/>
      <c r="H76" s="168"/>
      <c r="I76" s="169">
        <f>_xlfn.IFERROR(VLOOKUP($B76,'入力シート'!$B$54:$O$123,7,),"")</f>
      </c>
      <c r="J76" s="170"/>
      <c r="K76" s="170"/>
      <c r="L76" s="170"/>
      <c r="M76" s="170"/>
      <c r="N76" s="170"/>
      <c r="O76" s="170"/>
      <c r="P76" s="170"/>
      <c r="Q76" s="170"/>
      <c r="R76" s="171"/>
      <c r="S76" s="172">
        <f>_xlfn.IFERROR(VLOOKUP($B76,'入力シート'!$B$54:$O$123,9,),"")</f>
      </c>
      <c r="T76" s="173"/>
      <c r="U76" s="173"/>
      <c r="V76" s="173"/>
      <c r="W76" s="173"/>
      <c r="X76" s="174"/>
      <c r="Y76" s="175">
        <f>_xlfn.IFERROR(VLOOKUP($B76,'入力シート'!$B$54:$O$123,10,),"")</f>
      </c>
      <c r="Z76" s="176"/>
      <c r="AA76" s="177"/>
      <c r="AB76" s="175">
        <f>_xlfn.IFERROR(VLOOKUP($B76,'入力シート'!$B$54:$O$123,11,),"")</f>
      </c>
      <c r="AC76" s="176"/>
      <c r="AD76" s="177"/>
      <c r="AE76" s="175">
        <f>_xlfn.IFERROR(VLOOKUP($B76,'入力シート'!$B$54:$O$123,12,),"")</f>
      </c>
      <c r="AF76" s="176"/>
      <c r="AG76" s="177"/>
      <c r="AH76" s="178">
        <f>_xlfn.IFERROR(VLOOKUP($B76,'入力シート'!$B$54:$O$123,13,),"")</f>
      </c>
      <c r="AI76" s="179"/>
      <c r="AJ76" s="179"/>
      <c r="AK76" s="179"/>
      <c r="AL76" s="179"/>
      <c r="AM76" s="179"/>
      <c r="AN76" s="179"/>
      <c r="AO76" s="179"/>
      <c r="AP76" s="180"/>
      <c r="AQ76" s="163">
        <f>_xlfn.IFERROR(VLOOKUP($B76,'入力シート'!$B$54:$O$123,14,),"")</f>
      </c>
      <c r="AR76" s="164"/>
      <c r="AS76" s="164"/>
      <c r="AT76" s="164"/>
      <c r="AU76" s="164"/>
      <c r="AV76" s="164"/>
      <c r="AW76" s="164"/>
      <c r="AX76" s="164"/>
      <c r="AY76" s="165"/>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row>
    <row r="77" spans="1:186" s="22" customFormat="1" ht="21" customHeight="1">
      <c r="A77" s="23"/>
      <c r="B77" s="36">
        <v>61</v>
      </c>
      <c r="C77" s="166">
        <f>_xlfn.IFERROR(VLOOKUP($B77,'入力シート'!$B$54:$O$123,5,),"")</f>
      </c>
      <c r="D77" s="167"/>
      <c r="E77" s="168"/>
      <c r="F77" s="166">
        <f>_xlfn.IFERROR(VLOOKUP($B77,'入力シート'!$B$54:$O$123,6,),"")</f>
      </c>
      <c r="G77" s="167"/>
      <c r="H77" s="168"/>
      <c r="I77" s="169">
        <f>_xlfn.IFERROR(VLOOKUP($B77,'入力シート'!$B$54:$O$123,7,),"")</f>
      </c>
      <c r="J77" s="170"/>
      <c r="K77" s="170"/>
      <c r="L77" s="170"/>
      <c r="M77" s="170"/>
      <c r="N77" s="170"/>
      <c r="O77" s="170"/>
      <c r="P77" s="170"/>
      <c r="Q77" s="170"/>
      <c r="R77" s="171"/>
      <c r="S77" s="172">
        <f>_xlfn.IFERROR(VLOOKUP($B77,'入力シート'!$B$54:$O$123,9,),"")</f>
      </c>
      <c r="T77" s="173"/>
      <c r="U77" s="173"/>
      <c r="V77" s="173"/>
      <c r="W77" s="173"/>
      <c r="X77" s="174"/>
      <c r="Y77" s="175">
        <f>_xlfn.IFERROR(VLOOKUP($B77,'入力シート'!$B$54:$O$123,10,),"")</f>
      </c>
      <c r="Z77" s="176"/>
      <c r="AA77" s="177"/>
      <c r="AB77" s="175">
        <f>_xlfn.IFERROR(VLOOKUP($B77,'入力シート'!$B$54:$O$123,11,),"")</f>
      </c>
      <c r="AC77" s="176"/>
      <c r="AD77" s="177"/>
      <c r="AE77" s="175">
        <f>_xlfn.IFERROR(VLOOKUP($B77,'入力シート'!$B$54:$O$123,12,),"")</f>
      </c>
      <c r="AF77" s="176"/>
      <c r="AG77" s="177"/>
      <c r="AH77" s="178">
        <f>_xlfn.IFERROR(VLOOKUP($B77,'入力シート'!$B$54:$O$123,13,),"")</f>
      </c>
      <c r="AI77" s="179"/>
      <c r="AJ77" s="179"/>
      <c r="AK77" s="179"/>
      <c r="AL77" s="179"/>
      <c r="AM77" s="179"/>
      <c r="AN77" s="179"/>
      <c r="AO77" s="179"/>
      <c r="AP77" s="180"/>
      <c r="AQ77" s="163">
        <f>_xlfn.IFERROR(VLOOKUP($B77,'入力シート'!$B$54:$O$123,14,),"")</f>
      </c>
      <c r="AR77" s="164"/>
      <c r="AS77" s="164"/>
      <c r="AT77" s="164"/>
      <c r="AU77" s="164"/>
      <c r="AV77" s="164"/>
      <c r="AW77" s="164"/>
      <c r="AX77" s="164"/>
      <c r="AY77" s="165"/>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row>
    <row r="78" spans="1:186" s="22" customFormat="1" ht="21" customHeight="1">
      <c r="A78" s="20"/>
      <c r="B78" s="36">
        <v>62</v>
      </c>
      <c r="C78" s="166">
        <f>_xlfn.IFERROR(VLOOKUP($B78,'入力シート'!$B$54:$O$123,5,),"")</f>
      </c>
      <c r="D78" s="167"/>
      <c r="E78" s="168"/>
      <c r="F78" s="166">
        <f>_xlfn.IFERROR(VLOOKUP($B78,'入力シート'!$B$54:$O$123,6,),"")</f>
      </c>
      <c r="G78" s="167"/>
      <c r="H78" s="168"/>
      <c r="I78" s="169">
        <f>_xlfn.IFERROR(VLOOKUP($B78,'入力シート'!$B$54:$O$123,7,),"")</f>
      </c>
      <c r="J78" s="170"/>
      <c r="K78" s="170"/>
      <c r="L78" s="170"/>
      <c r="M78" s="170"/>
      <c r="N78" s="170"/>
      <c r="O78" s="170"/>
      <c r="P78" s="170"/>
      <c r="Q78" s="170"/>
      <c r="R78" s="171"/>
      <c r="S78" s="172">
        <f>_xlfn.IFERROR(VLOOKUP($B78,'入力シート'!$B$54:$O$123,9,),"")</f>
      </c>
      <c r="T78" s="173"/>
      <c r="U78" s="173"/>
      <c r="V78" s="173"/>
      <c r="W78" s="173"/>
      <c r="X78" s="174"/>
      <c r="Y78" s="175">
        <f>_xlfn.IFERROR(VLOOKUP($B78,'入力シート'!$B$54:$O$123,10,),"")</f>
      </c>
      <c r="Z78" s="176"/>
      <c r="AA78" s="177"/>
      <c r="AB78" s="175">
        <f>_xlfn.IFERROR(VLOOKUP($B78,'入力シート'!$B$54:$O$123,11,),"")</f>
      </c>
      <c r="AC78" s="176"/>
      <c r="AD78" s="177"/>
      <c r="AE78" s="175">
        <f>_xlfn.IFERROR(VLOOKUP($B78,'入力シート'!$B$54:$O$123,12,),"")</f>
      </c>
      <c r="AF78" s="176"/>
      <c r="AG78" s="177"/>
      <c r="AH78" s="178">
        <f>_xlfn.IFERROR(VLOOKUP($B78,'入力シート'!$B$54:$O$123,13,),"")</f>
      </c>
      <c r="AI78" s="179"/>
      <c r="AJ78" s="179"/>
      <c r="AK78" s="179"/>
      <c r="AL78" s="179"/>
      <c r="AM78" s="179"/>
      <c r="AN78" s="179"/>
      <c r="AO78" s="179"/>
      <c r="AP78" s="180"/>
      <c r="AQ78" s="163">
        <f>_xlfn.IFERROR(VLOOKUP($B78,'入力シート'!$B$54:$O$123,14,),"")</f>
      </c>
      <c r="AR78" s="164"/>
      <c r="AS78" s="164"/>
      <c r="AT78" s="164"/>
      <c r="AU78" s="164"/>
      <c r="AV78" s="164"/>
      <c r="AW78" s="164"/>
      <c r="AX78" s="164"/>
      <c r="AY78" s="165"/>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c r="EW78" s="23"/>
      <c r="EX78" s="23"/>
      <c r="EY78" s="23"/>
      <c r="EZ78" s="23"/>
      <c r="FA78" s="23"/>
      <c r="FB78" s="23"/>
      <c r="FC78" s="23"/>
      <c r="FD78" s="23"/>
      <c r="FE78" s="23"/>
      <c r="FF78" s="23"/>
      <c r="FG78" s="23"/>
      <c r="FH78" s="23"/>
      <c r="FI78" s="23"/>
      <c r="FJ78" s="23"/>
      <c r="FK78" s="23"/>
      <c r="FL78" s="23"/>
      <c r="FM78" s="23"/>
      <c r="FN78" s="23"/>
      <c r="FO78" s="23"/>
      <c r="FP78" s="23"/>
      <c r="FQ78" s="23"/>
      <c r="FR78" s="23"/>
      <c r="FS78" s="23"/>
      <c r="FT78" s="23"/>
      <c r="FU78" s="23"/>
      <c r="FV78" s="23"/>
      <c r="FW78" s="23"/>
      <c r="FX78" s="23"/>
      <c r="FY78" s="23"/>
      <c r="FZ78" s="23"/>
      <c r="GA78" s="23"/>
      <c r="GB78" s="23"/>
      <c r="GC78" s="23"/>
      <c r="GD78" s="23"/>
    </row>
    <row r="79" spans="1:186" s="22" customFormat="1" ht="21" customHeight="1">
      <c r="A79" s="20"/>
      <c r="B79" s="36">
        <v>63</v>
      </c>
      <c r="C79" s="166">
        <f>_xlfn.IFERROR(VLOOKUP($B79,'入力シート'!$B$54:$O$123,5,),"")</f>
      </c>
      <c r="D79" s="167"/>
      <c r="E79" s="168"/>
      <c r="F79" s="166">
        <f>_xlfn.IFERROR(VLOOKUP($B79,'入力シート'!$B$54:$O$123,6,),"")</f>
      </c>
      <c r="G79" s="167"/>
      <c r="H79" s="168"/>
      <c r="I79" s="169">
        <f>_xlfn.IFERROR(VLOOKUP($B79,'入力シート'!$B$54:$O$123,7,),"")</f>
      </c>
      <c r="J79" s="170"/>
      <c r="K79" s="170"/>
      <c r="L79" s="170"/>
      <c r="M79" s="170"/>
      <c r="N79" s="170"/>
      <c r="O79" s="170"/>
      <c r="P79" s="170"/>
      <c r="Q79" s="170"/>
      <c r="R79" s="171"/>
      <c r="S79" s="172">
        <f>_xlfn.IFERROR(VLOOKUP($B79,'入力シート'!$B$54:$O$123,9,),"")</f>
      </c>
      <c r="T79" s="173"/>
      <c r="U79" s="173"/>
      <c r="V79" s="173"/>
      <c r="W79" s="173"/>
      <c r="X79" s="174"/>
      <c r="Y79" s="175">
        <f>_xlfn.IFERROR(VLOOKUP($B79,'入力シート'!$B$54:$O$123,10,),"")</f>
      </c>
      <c r="Z79" s="176"/>
      <c r="AA79" s="177"/>
      <c r="AB79" s="175">
        <f>_xlfn.IFERROR(VLOOKUP($B79,'入力シート'!$B$54:$O$123,11,),"")</f>
      </c>
      <c r="AC79" s="176"/>
      <c r="AD79" s="177"/>
      <c r="AE79" s="175">
        <f>_xlfn.IFERROR(VLOOKUP($B79,'入力シート'!$B$54:$O$123,12,),"")</f>
      </c>
      <c r="AF79" s="176"/>
      <c r="AG79" s="177"/>
      <c r="AH79" s="178">
        <f>_xlfn.IFERROR(VLOOKUP($B79,'入力シート'!$B$54:$O$123,13,),"")</f>
      </c>
      <c r="AI79" s="179"/>
      <c r="AJ79" s="179"/>
      <c r="AK79" s="179"/>
      <c r="AL79" s="179"/>
      <c r="AM79" s="179"/>
      <c r="AN79" s="179"/>
      <c r="AO79" s="179"/>
      <c r="AP79" s="180"/>
      <c r="AQ79" s="163">
        <f>_xlfn.IFERROR(VLOOKUP($B79,'入力シート'!$B$54:$O$123,14,),"")</f>
      </c>
      <c r="AR79" s="164"/>
      <c r="AS79" s="164"/>
      <c r="AT79" s="164"/>
      <c r="AU79" s="164"/>
      <c r="AV79" s="164"/>
      <c r="AW79" s="164"/>
      <c r="AX79" s="164"/>
      <c r="AY79" s="165"/>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c r="EW79" s="23"/>
      <c r="EX79" s="23"/>
      <c r="EY79" s="23"/>
      <c r="EZ79" s="23"/>
      <c r="FA79" s="23"/>
      <c r="FB79" s="23"/>
      <c r="FC79" s="23"/>
      <c r="FD79" s="23"/>
      <c r="FE79" s="23"/>
      <c r="FF79" s="23"/>
      <c r="FG79" s="23"/>
      <c r="FH79" s="23"/>
      <c r="FI79" s="23"/>
      <c r="FJ79" s="23"/>
      <c r="FK79" s="23"/>
      <c r="FL79" s="23"/>
      <c r="FM79" s="23"/>
      <c r="FN79" s="23"/>
      <c r="FO79" s="23"/>
      <c r="FP79" s="23"/>
      <c r="FQ79" s="23"/>
      <c r="FR79" s="23"/>
      <c r="FS79" s="23"/>
      <c r="FT79" s="23"/>
      <c r="FU79" s="23"/>
      <c r="FV79" s="23"/>
      <c r="FW79" s="23"/>
      <c r="FX79" s="23"/>
      <c r="FY79" s="23"/>
      <c r="FZ79" s="23"/>
      <c r="GA79" s="23"/>
      <c r="GB79" s="23"/>
      <c r="GC79" s="23"/>
      <c r="GD79" s="23"/>
    </row>
    <row r="80" spans="1:186" s="22" customFormat="1" ht="21" customHeight="1">
      <c r="A80" s="23"/>
      <c r="B80" s="36">
        <v>64</v>
      </c>
      <c r="C80" s="166">
        <f>_xlfn.IFERROR(VLOOKUP($B80,'入力シート'!$B$54:$O$123,5,),"")</f>
      </c>
      <c r="D80" s="167"/>
      <c r="E80" s="168"/>
      <c r="F80" s="166">
        <f>_xlfn.IFERROR(VLOOKUP($B80,'入力シート'!$B$54:$O$123,6,),"")</f>
      </c>
      <c r="G80" s="167"/>
      <c r="H80" s="168"/>
      <c r="I80" s="169">
        <f>_xlfn.IFERROR(VLOOKUP($B80,'入力シート'!$B$54:$O$123,7,),"")</f>
      </c>
      <c r="J80" s="170"/>
      <c r="K80" s="170"/>
      <c r="L80" s="170"/>
      <c r="M80" s="170"/>
      <c r="N80" s="170"/>
      <c r="O80" s="170"/>
      <c r="P80" s="170"/>
      <c r="Q80" s="170"/>
      <c r="R80" s="171"/>
      <c r="S80" s="172">
        <f>_xlfn.IFERROR(VLOOKUP($B80,'入力シート'!$B$54:$O$123,9,),"")</f>
      </c>
      <c r="T80" s="173"/>
      <c r="U80" s="173"/>
      <c r="V80" s="173"/>
      <c r="W80" s="173"/>
      <c r="X80" s="174"/>
      <c r="Y80" s="175">
        <f>_xlfn.IFERROR(VLOOKUP($B80,'入力シート'!$B$54:$O$123,10,),"")</f>
      </c>
      <c r="Z80" s="176"/>
      <c r="AA80" s="177"/>
      <c r="AB80" s="175">
        <f>_xlfn.IFERROR(VLOOKUP($B80,'入力シート'!$B$54:$O$123,11,),"")</f>
      </c>
      <c r="AC80" s="176"/>
      <c r="AD80" s="177"/>
      <c r="AE80" s="175">
        <f>_xlfn.IFERROR(VLOOKUP($B80,'入力シート'!$B$54:$O$123,12,),"")</f>
      </c>
      <c r="AF80" s="176"/>
      <c r="AG80" s="177"/>
      <c r="AH80" s="178">
        <f>_xlfn.IFERROR(VLOOKUP($B80,'入力シート'!$B$54:$O$123,13,),"")</f>
      </c>
      <c r="AI80" s="179"/>
      <c r="AJ80" s="179"/>
      <c r="AK80" s="179"/>
      <c r="AL80" s="179"/>
      <c r="AM80" s="179"/>
      <c r="AN80" s="179"/>
      <c r="AO80" s="179"/>
      <c r="AP80" s="180"/>
      <c r="AQ80" s="163">
        <f>_xlfn.IFERROR(VLOOKUP($B80,'入力シート'!$B$54:$O$123,14,),"")</f>
      </c>
      <c r="AR80" s="164"/>
      <c r="AS80" s="164"/>
      <c r="AT80" s="164"/>
      <c r="AU80" s="164"/>
      <c r="AV80" s="164"/>
      <c r="AW80" s="164"/>
      <c r="AX80" s="164"/>
      <c r="AY80" s="165"/>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c r="FF80" s="23"/>
      <c r="FG80" s="23"/>
      <c r="FH80" s="23"/>
      <c r="FI80" s="23"/>
      <c r="FJ80" s="23"/>
      <c r="FK80" s="23"/>
      <c r="FL80" s="23"/>
      <c r="FM80" s="23"/>
      <c r="FN80" s="23"/>
      <c r="FO80" s="23"/>
      <c r="FP80" s="23"/>
      <c r="FQ80" s="23"/>
      <c r="FR80" s="23"/>
      <c r="FS80" s="23"/>
      <c r="FT80" s="23"/>
      <c r="FU80" s="23"/>
      <c r="FV80" s="23"/>
      <c r="FW80" s="23"/>
      <c r="FX80" s="23"/>
      <c r="FY80" s="23"/>
      <c r="FZ80" s="23"/>
      <c r="GA80" s="23"/>
      <c r="GB80" s="23"/>
      <c r="GC80" s="23"/>
      <c r="GD80" s="23"/>
    </row>
    <row r="81" spans="1:186" s="22" customFormat="1" ht="21" customHeight="1">
      <c r="A81" s="23"/>
      <c r="B81" s="36">
        <v>65</v>
      </c>
      <c r="C81" s="166">
        <f>_xlfn.IFERROR(VLOOKUP($B81,'入力シート'!$B$54:$O$123,5,),"")</f>
      </c>
      <c r="D81" s="167"/>
      <c r="E81" s="168"/>
      <c r="F81" s="166">
        <f>_xlfn.IFERROR(VLOOKUP($B81,'入力シート'!$B$54:$O$123,6,),"")</f>
      </c>
      <c r="G81" s="167"/>
      <c r="H81" s="168"/>
      <c r="I81" s="169">
        <f>_xlfn.IFERROR(VLOOKUP($B81,'入力シート'!$B$54:$O$123,7,),"")</f>
      </c>
      <c r="J81" s="170"/>
      <c r="K81" s="170"/>
      <c r="L81" s="170"/>
      <c r="M81" s="170"/>
      <c r="N81" s="170"/>
      <c r="O81" s="170"/>
      <c r="P81" s="170"/>
      <c r="Q81" s="170"/>
      <c r="R81" s="171"/>
      <c r="S81" s="172">
        <f>_xlfn.IFERROR(VLOOKUP($B81,'入力シート'!$B$54:$O$123,9,),"")</f>
      </c>
      <c r="T81" s="173"/>
      <c r="U81" s="173"/>
      <c r="V81" s="173"/>
      <c r="W81" s="173"/>
      <c r="X81" s="174"/>
      <c r="Y81" s="175">
        <f>_xlfn.IFERROR(VLOOKUP($B81,'入力シート'!$B$54:$O$123,10,),"")</f>
      </c>
      <c r="Z81" s="176"/>
      <c r="AA81" s="177"/>
      <c r="AB81" s="175">
        <f>_xlfn.IFERROR(VLOOKUP($B81,'入力シート'!$B$54:$O$123,11,),"")</f>
      </c>
      <c r="AC81" s="176"/>
      <c r="AD81" s="177"/>
      <c r="AE81" s="175">
        <f>_xlfn.IFERROR(VLOOKUP($B81,'入力シート'!$B$54:$O$123,12,),"")</f>
      </c>
      <c r="AF81" s="176"/>
      <c r="AG81" s="177"/>
      <c r="AH81" s="178">
        <f>_xlfn.IFERROR(VLOOKUP($B81,'入力シート'!$B$54:$O$123,13,),"")</f>
      </c>
      <c r="AI81" s="179"/>
      <c r="AJ81" s="179"/>
      <c r="AK81" s="179"/>
      <c r="AL81" s="179"/>
      <c r="AM81" s="179"/>
      <c r="AN81" s="179"/>
      <c r="AO81" s="179"/>
      <c r="AP81" s="180"/>
      <c r="AQ81" s="163">
        <f>_xlfn.IFERROR(VLOOKUP($B81,'入力シート'!$B$54:$O$123,14,),"")</f>
      </c>
      <c r="AR81" s="164"/>
      <c r="AS81" s="164"/>
      <c r="AT81" s="164"/>
      <c r="AU81" s="164"/>
      <c r="AV81" s="164"/>
      <c r="AW81" s="164"/>
      <c r="AX81" s="164"/>
      <c r="AY81" s="165"/>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row>
    <row r="82" spans="1:186" s="22" customFormat="1" ht="21" customHeight="1">
      <c r="A82" s="23"/>
      <c r="B82" s="36">
        <v>66</v>
      </c>
      <c r="C82" s="166">
        <f>_xlfn.IFERROR(VLOOKUP($B82,'入力シート'!$B$54:$O$123,5,),"")</f>
      </c>
      <c r="D82" s="167"/>
      <c r="E82" s="168"/>
      <c r="F82" s="166">
        <f>_xlfn.IFERROR(VLOOKUP($B82,'入力シート'!$B$54:$O$123,6,),"")</f>
      </c>
      <c r="G82" s="167"/>
      <c r="H82" s="168"/>
      <c r="I82" s="169">
        <f>_xlfn.IFERROR(VLOOKUP($B82,'入力シート'!$B$54:$O$123,7,),"")</f>
      </c>
      <c r="J82" s="170"/>
      <c r="K82" s="170"/>
      <c r="L82" s="170"/>
      <c r="M82" s="170"/>
      <c r="N82" s="170"/>
      <c r="O82" s="170"/>
      <c r="P82" s="170"/>
      <c r="Q82" s="170"/>
      <c r="R82" s="171"/>
      <c r="S82" s="172">
        <f>_xlfn.IFERROR(VLOOKUP($B82,'入力シート'!$B$54:$O$123,9,),"")</f>
      </c>
      <c r="T82" s="173"/>
      <c r="U82" s="173"/>
      <c r="V82" s="173"/>
      <c r="W82" s="173"/>
      <c r="X82" s="174"/>
      <c r="Y82" s="175">
        <f>_xlfn.IFERROR(VLOOKUP($B82,'入力シート'!$B$54:$O$123,10,),"")</f>
      </c>
      <c r="Z82" s="176"/>
      <c r="AA82" s="177"/>
      <c r="AB82" s="175">
        <f>_xlfn.IFERROR(VLOOKUP($B82,'入力シート'!$B$54:$O$123,11,),"")</f>
      </c>
      <c r="AC82" s="176"/>
      <c r="AD82" s="177"/>
      <c r="AE82" s="175">
        <f>_xlfn.IFERROR(VLOOKUP($B82,'入力シート'!$B$54:$O$123,12,),"")</f>
      </c>
      <c r="AF82" s="176"/>
      <c r="AG82" s="177"/>
      <c r="AH82" s="178">
        <f>_xlfn.IFERROR(VLOOKUP($B82,'入力シート'!$B$54:$O$123,13,),"")</f>
      </c>
      <c r="AI82" s="179"/>
      <c r="AJ82" s="179"/>
      <c r="AK82" s="179"/>
      <c r="AL82" s="179"/>
      <c r="AM82" s="179"/>
      <c r="AN82" s="179"/>
      <c r="AO82" s="179"/>
      <c r="AP82" s="180"/>
      <c r="AQ82" s="163">
        <f>_xlfn.IFERROR(VLOOKUP($B82,'入力シート'!$B$54:$O$123,14,),"")</f>
      </c>
      <c r="AR82" s="164"/>
      <c r="AS82" s="164"/>
      <c r="AT82" s="164"/>
      <c r="AU82" s="164"/>
      <c r="AV82" s="164"/>
      <c r="AW82" s="164"/>
      <c r="AX82" s="164"/>
      <c r="AY82" s="165"/>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row>
    <row r="83" spans="1:186" s="22" customFormat="1" ht="21" customHeight="1">
      <c r="A83" s="23"/>
      <c r="B83" s="36">
        <v>67</v>
      </c>
      <c r="C83" s="166">
        <f>_xlfn.IFERROR(VLOOKUP($B83,'入力シート'!$B$54:$O$123,5,),"")</f>
      </c>
      <c r="D83" s="167"/>
      <c r="E83" s="168"/>
      <c r="F83" s="166">
        <f>_xlfn.IFERROR(VLOOKUP($B83,'入力シート'!$B$54:$O$123,6,),"")</f>
      </c>
      <c r="G83" s="167"/>
      <c r="H83" s="168"/>
      <c r="I83" s="169">
        <f>_xlfn.IFERROR(VLOOKUP($B83,'入力シート'!$B$54:$O$123,7,),"")</f>
      </c>
      <c r="J83" s="170"/>
      <c r="K83" s="170"/>
      <c r="L83" s="170"/>
      <c r="M83" s="170"/>
      <c r="N83" s="170"/>
      <c r="O83" s="170"/>
      <c r="P83" s="170"/>
      <c r="Q83" s="170"/>
      <c r="R83" s="171"/>
      <c r="S83" s="172">
        <f>_xlfn.IFERROR(VLOOKUP($B83,'入力シート'!$B$54:$O$123,9,),"")</f>
      </c>
      <c r="T83" s="173"/>
      <c r="U83" s="173"/>
      <c r="V83" s="173"/>
      <c r="W83" s="173"/>
      <c r="X83" s="174"/>
      <c r="Y83" s="175">
        <f>_xlfn.IFERROR(VLOOKUP($B83,'入力シート'!$B$54:$O$123,10,),"")</f>
      </c>
      <c r="Z83" s="176"/>
      <c r="AA83" s="177"/>
      <c r="AB83" s="175">
        <f>_xlfn.IFERROR(VLOOKUP($B83,'入力シート'!$B$54:$O$123,11,),"")</f>
      </c>
      <c r="AC83" s="176"/>
      <c r="AD83" s="177"/>
      <c r="AE83" s="175">
        <f>_xlfn.IFERROR(VLOOKUP($B83,'入力シート'!$B$54:$O$123,12,),"")</f>
      </c>
      <c r="AF83" s="176"/>
      <c r="AG83" s="177"/>
      <c r="AH83" s="178">
        <f>_xlfn.IFERROR(VLOOKUP($B83,'入力シート'!$B$54:$O$123,13,),"")</f>
      </c>
      <c r="AI83" s="179"/>
      <c r="AJ83" s="179"/>
      <c r="AK83" s="179"/>
      <c r="AL83" s="179"/>
      <c r="AM83" s="179"/>
      <c r="AN83" s="179"/>
      <c r="AO83" s="179"/>
      <c r="AP83" s="180"/>
      <c r="AQ83" s="163">
        <f>_xlfn.IFERROR(VLOOKUP($B83,'入力シート'!$B$54:$O$123,14,),"")</f>
      </c>
      <c r="AR83" s="164"/>
      <c r="AS83" s="164"/>
      <c r="AT83" s="164"/>
      <c r="AU83" s="164"/>
      <c r="AV83" s="164"/>
      <c r="AW83" s="164"/>
      <c r="AX83" s="164"/>
      <c r="AY83" s="165"/>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3"/>
      <c r="GC83" s="23"/>
      <c r="GD83" s="23"/>
    </row>
    <row r="84" spans="1:186" s="22" customFormat="1" ht="21" customHeight="1">
      <c r="A84" s="23"/>
      <c r="B84" s="36">
        <v>68</v>
      </c>
      <c r="C84" s="166">
        <f>_xlfn.IFERROR(VLOOKUP($B84,'入力シート'!$B$54:$O$123,5,),"")</f>
      </c>
      <c r="D84" s="167"/>
      <c r="E84" s="168"/>
      <c r="F84" s="166">
        <f>_xlfn.IFERROR(VLOOKUP($B84,'入力シート'!$B$54:$O$123,6,),"")</f>
      </c>
      <c r="G84" s="167"/>
      <c r="H84" s="168"/>
      <c r="I84" s="169">
        <f>_xlfn.IFERROR(VLOOKUP($B84,'入力シート'!$B$54:$O$123,7,),"")</f>
      </c>
      <c r="J84" s="170"/>
      <c r="K84" s="170"/>
      <c r="L84" s="170"/>
      <c r="M84" s="170"/>
      <c r="N84" s="170"/>
      <c r="O84" s="170"/>
      <c r="P84" s="170"/>
      <c r="Q84" s="170"/>
      <c r="R84" s="171"/>
      <c r="S84" s="172">
        <f>_xlfn.IFERROR(VLOOKUP($B84,'入力シート'!$B$54:$O$123,9,),"")</f>
      </c>
      <c r="T84" s="173"/>
      <c r="U84" s="173"/>
      <c r="V84" s="173"/>
      <c r="W84" s="173"/>
      <c r="X84" s="174"/>
      <c r="Y84" s="175">
        <f>_xlfn.IFERROR(VLOOKUP($B84,'入力シート'!$B$54:$O$123,10,),"")</f>
      </c>
      <c r="Z84" s="176"/>
      <c r="AA84" s="177"/>
      <c r="AB84" s="175">
        <f>_xlfn.IFERROR(VLOOKUP($B84,'入力シート'!$B$54:$O$123,11,),"")</f>
      </c>
      <c r="AC84" s="176"/>
      <c r="AD84" s="177"/>
      <c r="AE84" s="175">
        <f>_xlfn.IFERROR(VLOOKUP($B84,'入力シート'!$B$54:$O$123,12,),"")</f>
      </c>
      <c r="AF84" s="176"/>
      <c r="AG84" s="177"/>
      <c r="AH84" s="178">
        <f>_xlfn.IFERROR(VLOOKUP($B84,'入力シート'!$B$54:$O$123,13,),"")</f>
      </c>
      <c r="AI84" s="179"/>
      <c r="AJ84" s="179"/>
      <c r="AK84" s="179"/>
      <c r="AL84" s="179"/>
      <c r="AM84" s="179"/>
      <c r="AN84" s="179"/>
      <c r="AO84" s="179"/>
      <c r="AP84" s="180"/>
      <c r="AQ84" s="163">
        <f>_xlfn.IFERROR(VLOOKUP($B84,'入力シート'!$B$54:$O$123,14,),"")</f>
      </c>
      <c r="AR84" s="164"/>
      <c r="AS84" s="164"/>
      <c r="AT84" s="164"/>
      <c r="AU84" s="164"/>
      <c r="AV84" s="164"/>
      <c r="AW84" s="164"/>
      <c r="AX84" s="164"/>
      <c r="AY84" s="165"/>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row>
    <row r="85" spans="1:186" s="22" customFormat="1" ht="21" customHeight="1">
      <c r="A85" s="23"/>
      <c r="B85" s="36">
        <v>69</v>
      </c>
      <c r="C85" s="166">
        <f>_xlfn.IFERROR(VLOOKUP($B85,'入力シート'!$B$54:$O$123,5,),"")</f>
      </c>
      <c r="D85" s="167"/>
      <c r="E85" s="168"/>
      <c r="F85" s="166">
        <f>_xlfn.IFERROR(VLOOKUP($B85,'入力シート'!$B$54:$O$123,6,),"")</f>
      </c>
      <c r="G85" s="167"/>
      <c r="H85" s="168"/>
      <c r="I85" s="169">
        <f>_xlfn.IFERROR(VLOOKUP($B85,'入力シート'!$B$54:$O$123,7,),"")</f>
      </c>
      <c r="J85" s="170"/>
      <c r="K85" s="170"/>
      <c r="L85" s="170"/>
      <c r="M85" s="170"/>
      <c r="N85" s="170"/>
      <c r="O85" s="170"/>
      <c r="P85" s="170"/>
      <c r="Q85" s="170"/>
      <c r="R85" s="171"/>
      <c r="S85" s="172">
        <f>_xlfn.IFERROR(VLOOKUP($B85,'入力シート'!$B$54:$O$123,9,),"")</f>
      </c>
      <c r="T85" s="173"/>
      <c r="U85" s="173"/>
      <c r="V85" s="173"/>
      <c r="W85" s="173"/>
      <c r="X85" s="174"/>
      <c r="Y85" s="175">
        <f>_xlfn.IFERROR(VLOOKUP($B85,'入力シート'!$B$54:$O$123,10,),"")</f>
      </c>
      <c r="Z85" s="176"/>
      <c r="AA85" s="177"/>
      <c r="AB85" s="175">
        <f>_xlfn.IFERROR(VLOOKUP($B85,'入力シート'!$B$54:$O$123,11,),"")</f>
      </c>
      <c r="AC85" s="176"/>
      <c r="AD85" s="177"/>
      <c r="AE85" s="175">
        <f>_xlfn.IFERROR(VLOOKUP($B85,'入力シート'!$B$54:$O$123,12,),"")</f>
      </c>
      <c r="AF85" s="176"/>
      <c r="AG85" s="177"/>
      <c r="AH85" s="178">
        <f>_xlfn.IFERROR(VLOOKUP($B85,'入力シート'!$B$54:$O$123,13,),"")</f>
      </c>
      <c r="AI85" s="179"/>
      <c r="AJ85" s="179"/>
      <c r="AK85" s="179"/>
      <c r="AL85" s="179"/>
      <c r="AM85" s="179"/>
      <c r="AN85" s="179"/>
      <c r="AO85" s="179"/>
      <c r="AP85" s="180"/>
      <c r="AQ85" s="163">
        <f>_xlfn.IFERROR(VLOOKUP($B85,'入力シート'!$B$54:$O$123,14,),"")</f>
      </c>
      <c r="AR85" s="164"/>
      <c r="AS85" s="164"/>
      <c r="AT85" s="164"/>
      <c r="AU85" s="164"/>
      <c r="AV85" s="164"/>
      <c r="AW85" s="164"/>
      <c r="AX85" s="164"/>
      <c r="AY85" s="165"/>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row>
    <row r="86" spans="1:186" s="22" customFormat="1" ht="21" customHeight="1" thickBot="1">
      <c r="A86" s="23"/>
      <c r="B86" s="37">
        <v>70</v>
      </c>
      <c r="C86" s="208">
        <f>_xlfn.IFERROR(VLOOKUP($B86,'入力シート'!$B$54:$O$123,5,),"")</f>
      </c>
      <c r="D86" s="209"/>
      <c r="E86" s="210"/>
      <c r="F86" s="208">
        <f>_xlfn.IFERROR(VLOOKUP($B86,'入力シート'!$B$54:$O$123,6,),"")</f>
      </c>
      <c r="G86" s="209"/>
      <c r="H86" s="210"/>
      <c r="I86" s="211">
        <f>_xlfn.IFERROR(VLOOKUP($B86,'入力シート'!$B$54:$O$123,7,),"")</f>
      </c>
      <c r="J86" s="212"/>
      <c r="K86" s="212"/>
      <c r="L86" s="212"/>
      <c r="M86" s="212"/>
      <c r="N86" s="212"/>
      <c r="O86" s="212"/>
      <c r="P86" s="212"/>
      <c r="Q86" s="212"/>
      <c r="R86" s="213"/>
      <c r="S86" s="214">
        <f>_xlfn.IFERROR(VLOOKUP($B86,'入力シート'!$B$54:$O$123,9,),"")</f>
      </c>
      <c r="T86" s="215"/>
      <c r="U86" s="215"/>
      <c r="V86" s="215"/>
      <c r="W86" s="215"/>
      <c r="X86" s="216"/>
      <c r="Y86" s="187">
        <f>_xlfn.IFERROR(VLOOKUP($B86,'入力シート'!$B$54:$O$123,10,),"")</f>
      </c>
      <c r="Z86" s="188"/>
      <c r="AA86" s="189"/>
      <c r="AB86" s="187">
        <f>_xlfn.IFERROR(VLOOKUP($B86,'入力シート'!$B$54:$O$123,11,),"")</f>
      </c>
      <c r="AC86" s="188"/>
      <c r="AD86" s="189"/>
      <c r="AE86" s="187">
        <f>_xlfn.IFERROR(VLOOKUP($B86,'入力シート'!$B$54:$O$123,12,),"")</f>
      </c>
      <c r="AF86" s="188"/>
      <c r="AG86" s="189"/>
      <c r="AH86" s="190">
        <f>_xlfn.IFERROR(VLOOKUP($B86,'入力シート'!$B$54:$O$123,13,),"")</f>
      </c>
      <c r="AI86" s="191"/>
      <c r="AJ86" s="191"/>
      <c r="AK86" s="191"/>
      <c r="AL86" s="191"/>
      <c r="AM86" s="191"/>
      <c r="AN86" s="191"/>
      <c r="AO86" s="191"/>
      <c r="AP86" s="192"/>
      <c r="AQ86" s="193">
        <f>_xlfn.IFERROR(VLOOKUP($B86,'入力シート'!$B$54:$O$123,14,),"")</f>
      </c>
      <c r="AR86" s="194"/>
      <c r="AS86" s="194"/>
      <c r="AT86" s="194"/>
      <c r="AU86" s="194"/>
      <c r="AV86" s="194"/>
      <c r="AW86" s="194"/>
      <c r="AX86" s="194"/>
      <c r="AY86" s="195"/>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row>
    <row r="87" ht="5.25" customHeight="1">
      <c r="AN87" s="21"/>
    </row>
    <row r="88" spans="1:51" ht="21" customHeight="1" hidden="1">
      <c r="A88" s="23"/>
      <c r="B88" s="38"/>
      <c r="C88" s="39"/>
      <c r="D88" s="40"/>
      <c r="E88" s="40"/>
      <c r="F88" s="40"/>
      <c r="G88" s="40"/>
      <c r="H88" s="40"/>
      <c r="I88" s="40"/>
      <c r="J88" s="41" t="s">
        <v>85</v>
      </c>
      <c r="K88" s="328">
        <f>'入力シート'!E1</f>
        <v>29</v>
      </c>
      <c r="L88" s="328"/>
      <c r="M88" s="328"/>
      <c r="N88" s="42" t="s">
        <v>86</v>
      </c>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3"/>
    </row>
    <row r="89" spans="2:51" ht="21" customHeight="1" hidden="1">
      <c r="B89" s="44"/>
      <c r="C89" s="45"/>
      <c r="D89" s="45"/>
      <c r="E89" s="329">
        <f>'入力シート'!E3</f>
        <v>0</v>
      </c>
      <c r="F89" s="329"/>
      <c r="G89" s="329"/>
      <c r="H89" s="329"/>
      <c r="I89" s="329"/>
      <c r="J89" s="329"/>
      <c r="K89" s="329"/>
      <c r="L89" s="329"/>
      <c r="M89" s="329"/>
      <c r="N89" s="329"/>
      <c r="O89" s="329"/>
      <c r="P89" s="329"/>
      <c r="Q89" s="329"/>
      <c r="R89" s="45"/>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46"/>
    </row>
    <row r="90" spans="2:187" ht="21" customHeight="1" hidden="1">
      <c r="B90" s="34"/>
      <c r="C90" s="327">
        <f>'入力シート'!E4</f>
        <v>0</v>
      </c>
      <c r="D90" s="327"/>
      <c r="E90" s="327"/>
      <c r="F90" s="327"/>
      <c r="G90" s="327"/>
      <c r="H90" s="327"/>
      <c r="I90" s="327"/>
      <c r="J90" s="327"/>
      <c r="K90" s="327"/>
      <c r="L90" s="327"/>
      <c r="M90" s="47" t="s">
        <v>87</v>
      </c>
      <c r="N90" s="48"/>
      <c r="O90" s="48"/>
      <c r="P90" s="48"/>
      <c r="Q90" s="48"/>
      <c r="R90" s="48"/>
      <c r="S90" s="48"/>
      <c r="T90" s="48"/>
      <c r="U90" s="48"/>
      <c r="V90" s="48"/>
      <c r="W90" s="48"/>
      <c r="X90" s="48"/>
      <c r="Y90" s="48"/>
      <c r="Z90" s="49"/>
      <c r="AA90" s="49"/>
      <c r="AB90" s="49"/>
      <c r="AC90" s="330" t="s">
        <v>13</v>
      </c>
      <c r="AD90" s="330"/>
      <c r="AE90" s="330"/>
      <c r="AF90" s="49"/>
      <c r="AG90" s="331">
        <f>'入力シート'!E5</f>
        <v>0</v>
      </c>
      <c r="AH90" s="331"/>
      <c r="AI90" s="331"/>
      <c r="AJ90" s="331"/>
      <c r="AK90" s="331"/>
      <c r="AL90" s="331"/>
      <c r="AM90" s="331"/>
      <c r="AN90" s="331"/>
      <c r="AO90" s="331"/>
      <c r="AP90" s="331"/>
      <c r="AQ90" s="331"/>
      <c r="AR90" s="49"/>
      <c r="AS90" s="48"/>
      <c r="AT90" s="48" t="s">
        <v>14</v>
      </c>
      <c r="AU90" s="48"/>
      <c r="AV90" s="48"/>
      <c r="AW90" s="48"/>
      <c r="AX90" s="33"/>
      <c r="AY90" s="46"/>
      <c r="GA90" s="21"/>
      <c r="GB90" s="21"/>
      <c r="GC90" s="21"/>
      <c r="GD90" s="21"/>
      <c r="GE90" s="21"/>
    </row>
    <row r="91" spans="2:187" ht="7.5" customHeight="1" hidden="1" thickBot="1">
      <c r="B91" s="50"/>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2"/>
      <c r="FZ91" s="21"/>
      <c r="GA91" s="21"/>
      <c r="GB91" s="21"/>
      <c r="GC91" s="21"/>
      <c r="GD91" s="21"/>
      <c r="GE91" s="21"/>
    </row>
    <row r="92" ht="5.25" customHeight="1">
      <c r="AN92" s="21"/>
    </row>
    <row r="93" ht="22.5" customHeight="1">
      <c r="AN93" s="21"/>
    </row>
    <row r="94" ht="22.5" customHeight="1">
      <c r="AN94" s="21"/>
    </row>
    <row r="95" ht="22.5" customHeight="1">
      <c r="AN95" s="21"/>
    </row>
    <row r="96" spans="3:190" s="20" customFormat="1" ht="22.5" customHeight="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GF96" s="21"/>
      <c r="GG96" s="21"/>
      <c r="GH96" s="21"/>
    </row>
    <row r="97" spans="188:190" s="20" customFormat="1" ht="22.5" customHeight="1">
      <c r="GF97" s="21"/>
      <c r="GG97" s="21"/>
      <c r="GH97" s="21"/>
    </row>
    <row r="98" spans="188:190" s="20" customFormat="1" ht="22.5" customHeight="1">
      <c r="GF98" s="21"/>
      <c r="GG98" s="21"/>
      <c r="GH98" s="21"/>
    </row>
    <row r="99" spans="188:190" s="20" customFormat="1" ht="22.5" customHeight="1">
      <c r="GF99" s="21"/>
      <c r="GG99" s="21"/>
      <c r="GH99" s="21"/>
    </row>
    <row r="100" spans="188:190" s="20" customFormat="1" ht="22.5" customHeight="1">
      <c r="GF100" s="21"/>
      <c r="GG100" s="21"/>
      <c r="GH100" s="21"/>
    </row>
    <row r="101" spans="188:190" s="20" customFormat="1" ht="22.5" customHeight="1">
      <c r="GF101" s="21"/>
      <c r="GG101" s="21"/>
      <c r="GH101" s="21"/>
    </row>
    <row r="102" spans="188:190" s="20" customFormat="1" ht="22.5" customHeight="1">
      <c r="GF102" s="21"/>
      <c r="GG102" s="21"/>
      <c r="GH102" s="21"/>
    </row>
    <row r="103" spans="188:190" s="20" customFormat="1" ht="22.5" customHeight="1">
      <c r="GF103" s="21"/>
      <c r="GG103" s="21"/>
      <c r="GH103" s="21"/>
    </row>
    <row r="104" spans="188:190" s="20" customFormat="1" ht="22.5" customHeight="1">
      <c r="GF104" s="21"/>
      <c r="GG104" s="21"/>
      <c r="GH104" s="21"/>
    </row>
    <row r="105" spans="188:190" s="20" customFormat="1" ht="22.5" customHeight="1">
      <c r="GF105" s="21"/>
      <c r="GG105" s="21"/>
      <c r="GH105" s="21"/>
    </row>
    <row r="106" spans="188:190" s="20" customFormat="1" ht="22.5" customHeight="1">
      <c r="GF106" s="21"/>
      <c r="GG106" s="21"/>
      <c r="GH106" s="21"/>
    </row>
    <row r="107" spans="188:190" s="20" customFormat="1" ht="22.5" customHeight="1">
      <c r="GF107" s="21"/>
      <c r="GG107" s="21"/>
      <c r="GH107" s="21"/>
    </row>
    <row r="108" spans="188:190" s="20" customFormat="1" ht="22.5" customHeight="1">
      <c r="GF108" s="21"/>
      <c r="GG108" s="21"/>
      <c r="GH108" s="21"/>
    </row>
    <row r="109" spans="188:190" s="20" customFormat="1" ht="19.5" customHeight="1">
      <c r="GF109" s="21"/>
      <c r="GG109" s="21"/>
      <c r="GH109" s="21"/>
    </row>
    <row r="110" spans="188:190" s="20" customFormat="1" ht="19.5" customHeight="1">
      <c r="GF110" s="21"/>
      <c r="GG110" s="21"/>
      <c r="GH110" s="21"/>
    </row>
    <row r="111" spans="188:190" s="20" customFormat="1" ht="19.5" customHeight="1">
      <c r="GF111" s="21"/>
      <c r="GG111" s="21"/>
      <c r="GH111" s="21"/>
    </row>
    <row r="125" s="20" customFormat="1" ht="13.5"/>
    <row r="126" s="20" customFormat="1" ht="13.5"/>
    <row r="127" s="20" customFormat="1" ht="13.5"/>
    <row r="128" s="20" customFormat="1" ht="13.5"/>
    <row r="129" s="20" customFormat="1" ht="13.5"/>
    <row r="130" s="20" customFormat="1" ht="13.5"/>
    <row r="131" s="20" customFormat="1" ht="13.5"/>
    <row r="132" s="20" customFormat="1" ht="13.5"/>
    <row r="133" s="20" customFormat="1" ht="13.5"/>
    <row r="134" s="20" customFormat="1" ht="13.5"/>
    <row r="135" s="20" customFormat="1" ht="13.5"/>
    <row r="136" s="20" customFormat="1" ht="13.5"/>
    <row r="137" s="20" customFormat="1" ht="13.5"/>
    <row r="138" s="20" customFormat="1" ht="13.5"/>
    <row r="139" s="20" customFormat="1" ht="13.5"/>
    <row r="140" s="20" customFormat="1" ht="13.5"/>
    <row r="141" s="20" customFormat="1" ht="13.5"/>
  </sheetData>
  <sheetProtection password="852D" sheet="1" scenarios="1"/>
  <mergeCells count="723">
    <mergeCell ref="AE85:AG85"/>
    <mergeCell ref="AH85:AP85"/>
    <mergeCell ref="AQ85:AY85"/>
    <mergeCell ref="H12:K12"/>
    <mergeCell ref="W12:Z12"/>
    <mergeCell ref="AL12:AO12"/>
    <mergeCell ref="AL13:AO13"/>
    <mergeCell ref="AL14:AO14"/>
    <mergeCell ref="W13:Z13"/>
    <mergeCell ref="W14:Z14"/>
    <mergeCell ref="C85:E85"/>
    <mergeCell ref="F85:H85"/>
    <mergeCell ref="I85:R85"/>
    <mergeCell ref="S85:X85"/>
    <mergeCell ref="Y85:AA85"/>
    <mergeCell ref="AB85:AD85"/>
    <mergeCell ref="AQ83:AY83"/>
    <mergeCell ref="C84:E84"/>
    <mergeCell ref="F84:H84"/>
    <mergeCell ref="I84:R84"/>
    <mergeCell ref="S84:X84"/>
    <mergeCell ref="Y84:AA84"/>
    <mergeCell ref="AB84:AD84"/>
    <mergeCell ref="AE84:AG84"/>
    <mergeCell ref="AH84:AP84"/>
    <mergeCell ref="AQ84:AY84"/>
    <mergeCell ref="AH82:AP82"/>
    <mergeCell ref="AQ82:AY82"/>
    <mergeCell ref="C83:E83"/>
    <mergeCell ref="F83:H83"/>
    <mergeCell ref="I83:R83"/>
    <mergeCell ref="S83:X83"/>
    <mergeCell ref="Y83:AA83"/>
    <mergeCell ref="AB83:AD83"/>
    <mergeCell ref="AE83:AG83"/>
    <mergeCell ref="AH83:AP83"/>
    <mergeCell ref="AE40:AG40"/>
    <mergeCell ref="AH40:AP40"/>
    <mergeCell ref="AQ40:AY40"/>
    <mergeCell ref="C82:E82"/>
    <mergeCell ref="F82:H82"/>
    <mergeCell ref="I82:R82"/>
    <mergeCell ref="S82:X82"/>
    <mergeCell ref="Y82:AA82"/>
    <mergeCell ref="AB82:AD82"/>
    <mergeCell ref="AE82:AG82"/>
    <mergeCell ref="C40:E40"/>
    <mergeCell ref="F40:H40"/>
    <mergeCell ref="I40:R40"/>
    <mergeCell ref="S40:X40"/>
    <mergeCell ref="Y40:AA40"/>
    <mergeCell ref="AB40:AD40"/>
    <mergeCell ref="AQ38:AY38"/>
    <mergeCell ref="C39:E39"/>
    <mergeCell ref="F39:H39"/>
    <mergeCell ref="I39:R39"/>
    <mergeCell ref="S39:X39"/>
    <mergeCell ref="Y39:AA39"/>
    <mergeCell ref="AB39:AD39"/>
    <mergeCell ref="AE39:AG39"/>
    <mergeCell ref="AH39:AP39"/>
    <mergeCell ref="AQ39:AY39"/>
    <mergeCell ref="AH37:AP37"/>
    <mergeCell ref="AQ37:AY37"/>
    <mergeCell ref="C38:E38"/>
    <mergeCell ref="F38:H38"/>
    <mergeCell ref="I38:R38"/>
    <mergeCell ref="S38:X38"/>
    <mergeCell ref="Y38:AA38"/>
    <mergeCell ref="AB38:AD38"/>
    <mergeCell ref="AE38:AG38"/>
    <mergeCell ref="AH38:AP38"/>
    <mergeCell ref="AP12:AY12"/>
    <mergeCell ref="AP13:AY13"/>
    <mergeCell ref="AP14:AY14"/>
    <mergeCell ref="C37:E37"/>
    <mergeCell ref="F37:H37"/>
    <mergeCell ref="I37:R37"/>
    <mergeCell ref="S37:X37"/>
    <mergeCell ref="Y37:AA37"/>
    <mergeCell ref="AB37:AD37"/>
    <mergeCell ref="AE37:AG37"/>
    <mergeCell ref="AH86:AP86"/>
    <mergeCell ref="C1:AI1"/>
    <mergeCell ref="AH3:AQ3"/>
    <mergeCell ref="AR3:AY3"/>
    <mergeCell ref="I6:N6"/>
    <mergeCell ref="E5:G5"/>
    <mergeCell ref="E6:G7"/>
    <mergeCell ref="H5:AG5"/>
    <mergeCell ref="L12:U12"/>
    <mergeCell ref="L13:U13"/>
    <mergeCell ref="AQ86:AY86"/>
    <mergeCell ref="AB3:AG3"/>
    <mergeCell ref="C90:L90"/>
    <mergeCell ref="K88:M88"/>
    <mergeCell ref="E89:Q89"/>
    <mergeCell ref="AC90:AE90"/>
    <mergeCell ref="AG90:AQ90"/>
    <mergeCell ref="AE86:AG86"/>
    <mergeCell ref="F86:H86"/>
    <mergeCell ref="I86:R86"/>
    <mergeCell ref="S86:X86"/>
    <mergeCell ref="C86:E86"/>
    <mergeCell ref="Y86:AA86"/>
    <mergeCell ref="AB86:AD86"/>
    <mergeCell ref="AQ35:AY35"/>
    <mergeCell ref="C36:E36"/>
    <mergeCell ref="F36:H36"/>
    <mergeCell ref="I36:R36"/>
    <mergeCell ref="S36:X36"/>
    <mergeCell ref="Y36:AA36"/>
    <mergeCell ref="AB36:AD36"/>
    <mergeCell ref="AE36:AG36"/>
    <mergeCell ref="AH36:AP36"/>
    <mergeCell ref="AQ36:AY36"/>
    <mergeCell ref="AH34:AP34"/>
    <mergeCell ref="AQ34:AY34"/>
    <mergeCell ref="AE35:AG35"/>
    <mergeCell ref="AH35:AP35"/>
    <mergeCell ref="C35:E35"/>
    <mergeCell ref="F35:H35"/>
    <mergeCell ref="I35:R35"/>
    <mergeCell ref="S35:X35"/>
    <mergeCell ref="Y35:AA35"/>
    <mergeCell ref="AB35:AD35"/>
    <mergeCell ref="AH33:AP33"/>
    <mergeCell ref="AQ33:AY33"/>
    <mergeCell ref="C34:E34"/>
    <mergeCell ref="F34:H34"/>
    <mergeCell ref="I34:R34"/>
    <mergeCell ref="S34:X34"/>
    <mergeCell ref="Y34:AA34"/>
    <mergeCell ref="AB34:AD34"/>
    <mergeCell ref="AE34:AG34"/>
    <mergeCell ref="AE32:AG32"/>
    <mergeCell ref="AH32:AP32"/>
    <mergeCell ref="AQ32:AY32"/>
    <mergeCell ref="C33:E33"/>
    <mergeCell ref="F33:H33"/>
    <mergeCell ref="I33:R33"/>
    <mergeCell ref="S33:X33"/>
    <mergeCell ref="Y33:AA33"/>
    <mergeCell ref="AB33:AD33"/>
    <mergeCell ref="AE33:AG33"/>
    <mergeCell ref="C32:E32"/>
    <mergeCell ref="F32:H32"/>
    <mergeCell ref="I32:R32"/>
    <mergeCell ref="S32:X32"/>
    <mergeCell ref="Y32:AA32"/>
    <mergeCell ref="AB32:AD32"/>
    <mergeCell ref="AQ30:AY30"/>
    <mergeCell ref="C31:E31"/>
    <mergeCell ref="F31:H31"/>
    <mergeCell ref="I31:R31"/>
    <mergeCell ref="S31:X31"/>
    <mergeCell ref="Y31:AA31"/>
    <mergeCell ref="AB31:AD31"/>
    <mergeCell ref="AE31:AG31"/>
    <mergeCell ref="AH31:AP31"/>
    <mergeCell ref="AQ31:AY31"/>
    <mergeCell ref="AH29:AP29"/>
    <mergeCell ref="AQ29:AY29"/>
    <mergeCell ref="C30:E30"/>
    <mergeCell ref="F30:H30"/>
    <mergeCell ref="I30:R30"/>
    <mergeCell ref="S30:X30"/>
    <mergeCell ref="Y30:AA30"/>
    <mergeCell ref="AB30:AD30"/>
    <mergeCell ref="AE30:AG30"/>
    <mergeCell ref="AH30:AP30"/>
    <mergeCell ref="AE28:AG28"/>
    <mergeCell ref="AH28:AP28"/>
    <mergeCell ref="AQ28:AY28"/>
    <mergeCell ref="C29:E29"/>
    <mergeCell ref="F29:H29"/>
    <mergeCell ref="I29:R29"/>
    <mergeCell ref="S29:X29"/>
    <mergeCell ref="Y29:AA29"/>
    <mergeCell ref="AB29:AD29"/>
    <mergeCell ref="AE29:AG29"/>
    <mergeCell ref="C28:E28"/>
    <mergeCell ref="F28:H28"/>
    <mergeCell ref="I28:R28"/>
    <mergeCell ref="S28:X28"/>
    <mergeCell ref="Y28:AA28"/>
    <mergeCell ref="AB28:AD28"/>
    <mergeCell ref="AQ26:AY26"/>
    <mergeCell ref="C27:E27"/>
    <mergeCell ref="F27:H27"/>
    <mergeCell ref="I27:R27"/>
    <mergeCell ref="S27:X27"/>
    <mergeCell ref="Y27:AA27"/>
    <mergeCell ref="AB27:AD27"/>
    <mergeCell ref="AE27:AG27"/>
    <mergeCell ref="AH27:AP27"/>
    <mergeCell ref="AQ27:AY27"/>
    <mergeCell ref="AH25:AP25"/>
    <mergeCell ref="AQ25:AY25"/>
    <mergeCell ref="C26:E26"/>
    <mergeCell ref="F26:H26"/>
    <mergeCell ref="I26:R26"/>
    <mergeCell ref="S26:X26"/>
    <mergeCell ref="Y26:AA26"/>
    <mergeCell ref="AB26:AD26"/>
    <mergeCell ref="AE26:AG26"/>
    <mergeCell ref="AH26:AP26"/>
    <mergeCell ref="AE24:AG24"/>
    <mergeCell ref="AH24:AP24"/>
    <mergeCell ref="AQ24:AY24"/>
    <mergeCell ref="C25:E25"/>
    <mergeCell ref="F25:H25"/>
    <mergeCell ref="I25:R25"/>
    <mergeCell ref="S25:X25"/>
    <mergeCell ref="Y25:AA25"/>
    <mergeCell ref="AB25:AD25"/>
    <mergeCell ref="AE25:AG25"/>
    <mergeCell ref="C24:E24"/>
    <mergeCell ref="F24:H24"/>
    <mergeCell ref="I24:R24"/>
    <mergeCell ref="S24:X24"/>
    <mergeCell ref="Y24:AA24"/>
    <mergeCell ref="AB24:AD24"/>
    <mergeCell ref="AQ22:AY22"/>
    <mergeCell ref="C23:E23"/>
    <mergeCell ref="F23:H23"/>
    <mergeCell ref="I23:R23"/>
    <mergeCell ref="S23:X23"/>
    <mergeCell ref="Y23:AA23"/>
    <mergeCell ref="AB23:AD23"/>
    <mergeCell ref="AE23:AG23"/>
    <mergeCell ref="AH23:AP23"/>
    <mergeCell ref="AQ23:AY23"/>
    <mergeCell ref="AH21:AP21"/>
    <mergeCell ref="AQ21:AY21"/>
    <mergeCell ref="C22:E22"/>
    <mergeCell ref="F22:H22"/>
    <mergeCell ref="I22:R22"/>
    <mergeCell ref="S22:X22"/>
    <mergeCell ref="Y22:AA22"/>
    <mergeCell ref="AB22:AD22"/>
    <mergeCell ref="AE22:AG22"/>
    <mergeCell ref="AH22:AP22"/>
    <mergeCell ref="AE20:AG20"/>
    <mergeCell ref="AH20:AP20"/>
    <mergeCell ref="AQ20:AY20"/>
    <mergeCell ref="C21:E21"/>
    <mergeCell ref="F21:H21"/>
    <mergeCell ref="I21:R21"/>
    <mergeCell ref="S21:X21"/>
    <mergeCell ref="Y21:AA21"/>
    <mergeCell ref="AB21:AD21"/>
    <mergeCell ref="AE21:AG21"/>
    <mergeCell ref="C20:E20"/>
    <mergeCell ref="F20:H20"/>
    <mergeCell ref="I20:R20"/>
    <mergeCell ref="S20:X20"/>
    <mergeCell ref="Y20:AA20"/>
    <mergeCell ref="AB20:AD20"/>
    <mergeCell ref="AQ18:AY18"/>
    <mergeCell ref="C19:E19"/>
    <mergeCell ref="F19:H19"/>
    <mergeCell ref="I19:R19"/>
    <mergeCell ref="S19:X19"/>
    <mergeCell ref="Y19:AA19"/>
    <mergeCell ref="AB19:AD19"/>
    <mergeCell ref="AE19:AG19"/>
    <mergeCell ref="AH19:AP19"/>
    <mergeCell ref="AQ19:AY19"/>
    <mergeCell ref="AH17:AP17"/>
    <mergeCell ref="AQ17:AY17"/>
    <mergeCell ref="C18:E18"/>
    <mergeCell ref="F18:H18"/>
    <mergeCell ref="I18:R18"/>
    <mergeCell ref="S18:X18"/>
    <mergeCell ref="Y18:AA18"/>
    <mergeCell ref="AB18:AD18"/>
    <mergeCell ref="AE18:AG18"/>
    <mergeCell ref="AH18:AP18"/>
    <mergeCell ref="AE16:AG16"/>
    <mergeCell ref="AH16:AP16"/>
    <mergeCell ref="AQ16:AY16"/>
    <mergeCell ref="C17:E17"/>
    <mergeCell ref="F17:H17"/>
    <mergeCell ref="I17:R17"/>
    <mergeCell ref="S17:X17"/>
    <mergeCell ref="Y17:AA17"/>
    <mergeCell ref="AB17:AD17"/>
    <mergeCell ref="AE17:AG17"/>
    <mergeCell ref="AB15:AD15"/>
    <mergeCell ref="AE15:AG15"/>
    <mergeCell ref="AH15:AP15"/>
    <mergeCell ref="AQ15:AY15"/>
    <mergeCell ref="C16:E16"/>
    <mergeCell ref="F16:H16"/>
    <mergeCell ref="I16:R16"/>
    <mergeCell ref="S16:X16"/>
    <mergeCell ref="Y16:AA16"/>
    <mergeCell ref="AB16:AD16"/>
    <mergeCell ref="M10:R10"/>
    <mergeCell ref="C15:E15"/>
    <mergeCell ref="F15:H15"/>
    <mergeCell ref="I15:R15"/>
    <mergeCell ref="S15:X15"/>
    <mergeCell ref="Y15:AA15"/>
    <mergeCell ref="H13:K13"/>
    <mergeCell ref="H14:K14"/>
    <mergeCell ref="L14:U14"/>
    <mergeCell ref="AA12:AJ12"/>
    <mergeCell ref="B11:F14"/>
    <mergeCell ref="G11:K11"/>
    <mergeCell ref="L11:U11"/>
    <mergeCell ref="V11:Z11"/>
    <mergeCell ref="AA11:AJ11"/>
    <mergeCell ref="AK11:AO11"/>
    <mergeCell ref="AA13:AJ13"/>
    <mergeCell ref="AA14:AJ14"/>
    <mergeCell ref="AN10:AS10"/>
    <mergeCell ref="AN8:AS8"/>
    <mergeCell ref="AT8:AY8"/>
    <mergeCell ref="AN9:AS9"/>
    <mergeCell ref="AT9:AY9"/>
    <mergeCell ref="AP11:AY11"/>
    <mergeCell ref="AT10:AY10"/>
    <mergeCell ref="B9:F10"/>
    <mergeCell ref="G9:I9"/>
    <mergeCell ref="M9:R9"/>
    <mergeCell ref="S9:X9"/>
    <mergeCell ref="Y9:AD9"/>
    <mergeCell ref="AH9:AM9"/>
    <mergeCell ref="S10:X10"/>
    <mergeCell ref="Y10:AD10"/>
    <mergeCell ref="AH10:AM10"/>
    <mergeCell ref="G10:I10"/>
    <mergeCell ref="H7:AG7"/>
    <mergeCell ref="AH7:AK7"/>
    <mergeCell ref="AL7:AY7"/>
    <mergeCell ref="B8:I8"/>
    <mergeCell ref="J8:L10"/>
    <mergeCell ref="M8:R8"/>
    <mergeCell ref="S8:X8"/>
    <mergeCell ref="Y8:AD8"/>
    <mergeCell ref="AE8:AG10"/>
    <mergeCell ref="AH8:AM8"/>
    <mergeCell ref="B3:G3"/>
    <mergeCell ref="H3:AA3"/>
    <mergeCell ref="B4:G4"/>
    <mergeCell ref="AH5:AK5"/>
    <mergeCell ref="AL5:AY5"/>
    <mergeCell ref="H4:AX4"/>
    <mergeCell ref="B5:D7"/>
    <mergeCell ref="AH6:AK6"/>
    <mergeCell ref="AL6:AY6"/>
    <mergeCell ref="C41:E41"/>
    <mergeCell ref="F41:H41"/>
    <mergeCell ref="I41:R41"/>
    <mergeCell ref="S41:X41"/>
    <mergeCell ref="Y41:AA41"/>
    <mergeCell ref="AB41:AD41"/>
    <mergeCell ref="AE41:AG41"/>
    <mergeCell ref="AH41:AP41"/>
    <mergeCell ref="AQ41:AY41"/>
    <mergeCell ref="C42:E42"/>
    <mergeCell ref="F42:H42"/>
    <mergeCell ref="I42:R42"/>
    <mergeCell ref="S42:X42"/>
    <mergeCell ref="Y42:AA42"/>
    <mergeCell ref="AB42:AD42"/>
    <mergeCell ref="AE42:AG42"/>
    <mergeCell ref="AH42:AP42"/>
    <mergeCell ref="AQ42:AY42"/>
    <mergeCell ref="C43:E43"/>
    <mergeCell ref="F43:H43"/>
    <mergeCell ref="I43:R43"/>
    <mergeCell ref="S43:X43"/>
    <mergeCell ref="Y43:AA43"/>
    <mergeCell ref="AB43:AD43"/>
    <mergeCell ref="AE43:AG43"/>
    <mergeCell ref="AH43:AP43"/>
    <mergeCell ref="AQ43:AY43"/>
    <mergeCell ref="C44:E44"/>
    <mergeCell ref="F44:H44"/>
    <mergeCell ref="I44:R44"/>
    <mergeCell ref="S44:X44"/>
    <mergeCell ref="Y44:AA44"/>
    <mergeCell ref="AB44:AD44"/>
    <mergeCell ref="AE44:AG44"/>
    <mergeCell ref="AH44:AP44"/>
    <mergeCell ref="AQ44:AY44"/>
    <mergeCell ref="C45:E45"/>
    <mergeCell ref="F45:H45"/>
    <mergeCell ref="I45:R45"/>
    <mergeCell ref="S45:X45"/>
    <mergeCell ref="Y45:AA45"/>
    <mergeCell ref="AB45:AD45"/>
    <mergeCell ref="AE45:AG45"/>
    <mergeCell ref="AH45:AP45"/>
    <mergeCell ref="AQ45:AY45"/>
    <mergeCell ref="C47:E47"/>
    <mergeCell ref="F47:H47"/>
    <mergeCell ref="I47:R47"/>
    <mergeCell ref="S47:X47"/>
    <mergeCell ref="Y47:AA47"/>
    <mergeCell ref="AB47:AD47"/>
    <mergeCell ref="AE47:AG47"/>
    <mergeCell ref="AH47:AP47"/>
    <mergeCell ref="AQ47:AY47"/>
    <mergeCell ref="C48:E48"/>
    <mergeCell ref="F48:H48"/>
    <mergeCell ref="I48:R48"/>
    <mergeCell ref="S48:X48"/>
    <mergeCell ref="Y48:AA48"/>
    <mergeCell ref="AB48:AD48"/>
    <mergeCell ref="AE48:AG48"/>
    <mergeCell ref="AH48:AP48"/>
    <mergeCell ref="AQ48:AY48"/>
    <mergeCell ref="C49:E49"/>
    <mergeCell ref="F49:H49"/>
    <mergeCell ref="I49:R49"/>
    <mergeCell ref="S49:X49"/>
    <mergeCell ref="Y49:AA49"/>
    <mergeCell ref="AB49:AD49"/>
    <mergeCell ref="AE49:AG49"/>
    <mergeCell ref="AH49:AP49"/>
    <mergeCell ref="AQ49:AY49"/>
    <mergeCell ref="C50:E50"/>
    <mergeCell ref="F50:H50"/>
    <mergeCell ref="I50:R50"/>
    <mergeCell ref="S50:X50"/>
    <mergeCell ref="Y50:AA50"/>
    <mergeCell ref="AB50:AD50"/>
    <mergeCell ref="AE50:AG50"/>
    <mergeCell ref="AH50:AP50"/>
    <mergeCell ref="AQ50:AY50"/>
    <mergeCell ref="C51:E51"/>
    <mergeCell ref="F51:H51"/>
    <mergeCell ref="I51:R51"/>
    <mergeCell ref="S51:X51"/>
    <mergeCell ref="Y51:AA51"/>
    <mergeCell ref="AB51:AD51"/>
    <mergeCell ref="AE51:AG51"/>
    <mergeCell ref="AH51:AP51"/>
    <mergeCell ref="AQ51:AY51"/>
    <mergeCell ref="C52:E52"/>
    <mergeCell ref="F52:H52"/>
    <mergeCell ref="I52:R52"/>
    <mergeCell ref="S52:X52"/>
    <mergeCell ref="Y52:AA52"/>
    <mergeCell ref="AB52:AD52"/>
    <mergeCell ref="AE52:AG52"/>
    <mergeCell ref="AH52:AP52"/>
    <mergeCell ref="AQ52:AY52"/>
    <mergeCell ref="C53:E53"/>
    <mergeCell ref="F53:H53"/>
    <mergeCell ref="I53:R53"/>
    <mergeCell ref="S53:X53"/>
    <mergeCell ref="Y53:AA53"/>
    <mergeCell ref="AB53:AD53"/>
    <mergeCell ref="AE53:AG53"/>
    <mergeCell ref="AH53:AP53"/>
    <mergeCell ref="AQ53:AY53"/>
    <mergeCell ref="C54:E54"/>
    <mergeCell ref="F54:H54"/>
    <mergeCell ref="I54:R54"/>
    <mergeCell ref="S54:X54"/>
    <mergeCell ref="Y54:AA54"/>
    <mergeCell ref="AB54:AD54"/>
    <mergeCell ref="AE54:AG54"/>
    <mergeCell ref="AH54:AP54"/>
    <mergeCell ref="AQ54:AY54"/>
    <mergeCell ref="C55:E55"/>
    <mergeCell ref="F55:H55"/>
    <mergeCell ref="I55:R55"/>
    <mergeCell ref="S55:X55"/>
    <mergeCell ref="Y55:AA55"/>
    <mergeCell ref="AB55:AD55"/>
    <mergeCell ref="AE55:AG55"/>
    <mergeCell ref="AH55:AP55"/>
    <mergeCell ref="AQ55:AY55"/>
    <mergeCell ref="C56:E56"/>
    <mergeCell ref="F56:H56"/>
    <mergeCell ref="I56:R56"/>
    <mergeCell ref="S56:X56"/>
    <mergeCell ref="Y56:AA56"/>
    <mergeCell ref="AB56:AD56"/>
    <mergeCell ref="AE56:AG56"/>
    <mergeCell ref="AH56:AP56"/>
    <mergeCell ref="AQ56:AY56"/>
    <mergeCell ref="C57:E57"/>
    <mergeCell ref="F57:H57"/>
    <mergeCell ref="I57:R57"/>
    <mergeCell ref="S57:X57"/>
    <mergeCell ref="Y57:AA57"/>
    <mergeCell ref="AB57:AD57"/>
    <mergeCell ref="AE57:AG57"/>
    <mergeCell ref="AH57:AP57"/>
    <mergeCell ref="AQ57:AY57"/>
    <mergeCell ref="C58:E58"/>
    <mergeCell ref="F58:H58"/>
    <mergeCell ref="I58:R58"/>
    <mergeCell ref="S58:X58"/>
    <mergeCell ref="Y58:AA58"/>
    <mergeCell ref="AB58:AD58"/>
    <mergeCell ref="AE58:AG58"/>
    <mergeCell ref="AH58:AP58"/>
    <mergeCell ref="AQ58:AY58"/>
    <mergeCell ref="C59:E59"/>
    <mergeCell ref="F59:H59"/>
    <mergeCell ref="I59:R59"/>
    <mergeCell ref="S59:X59"/>
    <mergeCell ref="Y59:AA59"/>
    <mergeCell ref="AB59:AD59"/>
    <mergeCell ref="AE59:AG59"/>
    <mergeCell ref="AH59:AP59"/>
    <mergeCell ref="AQ59:AY59"/>
    <mergeCell ref="C60:E60"/>
    <mergeCell ref="F60:H60"/>
    <mergeCell ref="I60:R60"/>
    <mergeCell ref="S60:X60"/>
    <mergeCell ref="Y60:AA60"/>
    <mergeCell ref="AB60:AD60"/>
    <mergeCell ref="AE60:AG60"/>
    <mergeCell ref="AH60:AP60"/>
    <mergeCell ref="AQ60:AY60"/>
    <mergeCell ref="C61:E61"/>
    <mergeCell ref="F61:H61"/>
    <mergeCell ref="I61:R61"/>
    <mergeCell ref="S61:X61"/>
    <mergeCell ref="Y61:AA61"/>
    <mergeCell ref="AB61:AD61"/>
    <mergeCell ref="AE61:AG61"/>
    <mergeCell ref="AH61:AP61"/>
    <mergeCell ref="AQ61:AY61"/>
    <mergeCell ref="C62:E62"/>
    <mergeCell ref="F62:H62"/>
    <mergeCell ref="I62:R62"/>
    <mergeCell ref="S62:X62"/>
    <mergeCell ref="Y62:AA62"/>
    <mergeCell ref="AB62:AD62"/>
    <mergeCell ref="AE62:AG62"/>
    <mergeCell ref="AH62:AP62"/>
    <mergeCell ref="AQ62:AY62"/>
    <mergeCell ref="C63:E63"/>
    <mergeCell ref="F63:H63"/>
    <mergeCell ref="I63:R63"/>
    <mergeCell ref="S63:X63"/>
    <mergeCell ref="Y63:AA63"/>
    <mergeCell ref="AB63:AD63"/>
    <mergeCell ref="AE63:AG63"/>
    <mergeCell ref="AH63:AP63"/>
    <mergeCell ref="AQ63:AY63"/>
    <mergeCell ref="C64:E64"/>
    <mergeCell ref="F64:H64"/>
    <mergeCell ref="I64:R64"/>
    <mergeCell ref="S64:X64"/>
    <mergeCell ref="Y64:AA64"/>
    <mergeCell ref="AB64:AD64"/>
    <mergeCell ref="AE64:AG64"/>
    <mergeCell ref="AH64:AP64"/>
    <mergeCell ref="AQ64:AY64"/>
    <mergeCell ref="C65:E65"/>
    <mergeCell ref="F65:H65"/>
    <mergeCell ref="I65:R65"/>
    <mergeCell ref="S65:X65"/>
    <mergeCell ref="Y65:AA65"/>
    <mergeCell ref="AB65:AD65"/>
    <mergeCell ref="AE65:AG65"/>
    <mergeCell ref="AH65:AP65"/>
    <mergeCell ref="AQ65:AY65"/>
    <mergeCell ref="C66:E66"/>
    <mergeCell ref="F66:H66"/>
    <mergeCell ref="I66:R66"/>
    <mergeCell ref="S66:X66"/>
    <mergeCell ref="Y66:AA66"/>
    <mergeCell ref="AB66:AD66"/>
    <mergeCell ref="AE66:AG66"/>
    <mergeCell ref="AH66:AP66"/>
    <mergeCell ref="AQ66:AY66"/>
    <mergeCell ref="C77:E77"/>
    <mergeCell ref="F77:H77"/>
    <mergeCell ref="I77:R77"/>
    <mergeCell ref="S77:X77"/>
    <mergeCell ref="Y77:AA77"/>
    <mergeCell ref="AB77:AD77"/>
    <mergeCell ref="AE77:AG77"/>
    <mergeCell ref="AH77:AP77"/>
    <mergeCell ref="AQ77:AY77"/>
    <mergeCell ref="C78:E78"/>
    <mergeCell ref="F78:H78"/>
    <mergeCell ref="I78:R78"/>
    <mergeCell ref="S78:X78"/>
    <mergeCell ref="Y78:AA78"/>
    <mergeCell ref="AB78:AD78"/>
    <mergeCell ref="AE78:AG78"/>
    <mergeCell ref="AH78:AP78"/>
    <mergeCell ref="AQ78:AY78"/>
    <mergeCell ref="C79:E79"/>
    <mergeCell ref="F79:H79"/>
    <mergeCell ref="I79:R79"/>
    <mergeCell ref="S79:X79"/>
    <mergeCell ref="Y79:AA79"/>
    <mergeCell ref="AB79:AD79"/>
    <mergeCell ref="AE79:AG79"/>
    <mergeCell ref="AH79:AP79"/>
    <mergeCell ref="AQ79:AY79"/>
    <mergeCell ref="C80:E80"/>
    <mergeCell ref="F80:H80"/>
    <mergeCell ref="I80:R80"/>
    <mergeCell ref="S80:X80"/>
    <mergeCell ref="Y80:AA80"/>
    <mergeCell ref="AB80:AD80"/>
    <mergeCell ref="AE80:AG80"/>
    <mergeCell ref="AH80:AP80"/>
    <mergeCell ref="AQ80:AY80"/>
    <mergeCell ref="C81:E81"/>
    <mergeCell ref="F81:H81"/>
    <mergeCell ref="I81:R81"/>
    <mergeCell ref="S81:X81"/>
    <mergeCell ref="Y81:AA81"/>
    <mergeCell ref="AB81:AD81"/>
    <mergeCell ref="AE81:AG81"/>
    <mergeCell ref="AH81:AP81"/>
    <mergeCell ref="AQ81:AY81"/>
    <mergeCell ref="C67:E67"/>
    <mergeCell ref="F67:H67"/>
    <mergeCell ref="I67:R67"/>
    <mergeCell ref="S67:X67"/>
    <mergeCell ref="Y67:AA67"/>
    <mergeCell ref="AB67:AD67"/>
    <mergeCell ref="AE67:AG67"/>
    <mergeCell ref="AH67:AP67"/>
    <mergeCell ref="AQ67:AY67"/>
    <mergeCell ref="C68:E68"/>
    <mergeCell ref="F68:H68"/>
    <mergeCell ref="I68:R68"/>
    <mergeCell ref="S68:X68"/>
    <mergeCell ref="Y68:AA68"/>
    <mergeCell ref="AB68:AD68"/>
    <mergeCell ref="AE68:AG68"/>
    <mergeCell ref="AH68:AP68"/>
    <mergeCell ref="AQ68:AY68"/>
    <mergeCell ref="C69:E69"/>
    <mergeCell ref="F69:H69"/>
    <mergeCell ref="I69:R69"/>
    <mergeCell ref="S69:X69"/>
    <mergeCell ref="Y69:AA69"/>
    <mergeCell ref="AB69:AD69"/>
    <mergeCell ref="AE69:AG69"/>
    <mergeCell ref="AH69:AP69"/>
    <mergeCell ref="AQ69:AY69"/>
    <mergeCell ref="C70:E70"/>
    <mergeCell ref="F70:H70"/>
    <mergeCell ref="I70:R70"/>
    <mergeCell ref="S70:X70"/>
    <mergeCell ref="Y70:AA70"/>
    <mergeCell ref="AB70:AD70"/>
    <mergeCell ref="AE70:AG70"/>
    <mergeCell ref="AH70:AP70"/>
    <mergeCell ref="AQ70:AY70"/>
    <mergeCell ref="C71:E71"/>
    <mergeCell ref="F71:H71"/>
    <mergeCell ref="I71:R71"/>
    <mergeCell ref="S71:X71"/>
    <mergeCell ref="Y71:AA71"/>
    <mergeCell ref="AB71:AD71"/>
    <mergeCell ref="AE71:AG71"/>
    <mergeCell ref="AH71:AP71"/>
    <mergeCell ref="AQ71:AY71"/>
    <mergeCell ref="C72:E72"/>
    <mergeCell ref="F72:H72"/>
    <mergeCell ref="I72:R72"/>
    <mergeCell ref="S72:X72"/>
    <mergeCell ref="Y72:AA72"/>
    <mergeCell ref="AB72:AD72"/>
    <mergeCell ref="AE72:AG72"/>
    <mergeCell ref="AH72:AP72"/>
    <mergeCell ref="AQ72:AY72"/>
    <mergeCell ref="C73:E73"/>
    <mergeCell ref="F73:H73"/>
    <mergeCell ref="I73:R73"/>
    <mergeCell ref="S73:X73"/>
    <mergeCell ref="Y73:AA73"/>
    <mergeCell ref="AB73:AD73"/>
    <mergeCell ref="C74:E74"/>
    <mergeCell ref="F74:H74"/>
    <mergeCell ref="I74:R74"/>
    <mergeCell ref="S74:X74"/>
    <mergeCell ref="Y74:AA74"/>
    <mergeCell ref="AB74:AD74"/>
    <mergeCell ref="AB75:AD75"/>
    <mergeCell ref="AE75:AG75"/>
    <mergeCell ref="AH75:AP75"/>
    <mergeCell ref="AE73:AG73"/>
    <mergeCell ref="AH73:AP73"/>
    <mergeCell ref="AQ73:AY73"/>
    <mergeCell ref="AE74:AG74"/>
    <mergeCell ref="AE76:AG76"/>
    <mergeCell ref="AH76:AP76"/>
    <mergeCell ref="AQ76:AY76"/>
    <mergeCell ref="AH74:AP74"/>
    <mergeCell ref="AQ74:AY74"/>
    <mergeCell ref="C75:E75"/>
    <mergeCell ref="F75:H75"/>
    <mergeCell ref="I75:R75"/>
    <mergeCell ref="S75:X75"/>
    <mergeCell ref="Y75:AA75"/>
    <mergeCell ref="AE46:AG46"/>
    <mergeCell ref="AH46:AP46"/>
    <mergeCell ref="AQ46:AY46"/>
    <mergeCell ref="AQ75:AY75"/>
    <mergeCell ref="C76:E76"/>
    <mergeCell ref="F76:H76"/>
    <mergeCell ref="I76:R76"/>
    <mergeCell ref="S76:X76"/>
    <mergeCell ref="Y76:AA76"/>
    <mergeCell ref="AB76:AD76"/>
    <mergeCell ref="C46:E46"/>
    <mergeCell ref="F46:H46"/>
    <mergeCell ref="I46:R46"/>
    <mergeCell ref="S46:X46"/>
    <mergeCell ref="Y46:AA46"/>
    <mergeCell ref="AB46:AD46"/>
  </mergeCells>
  <printOptions/>
  <pageMargins left="0.5905511811023623" right="0.1968503937007874" top="0.5905511811023623" bottom="0.3937007874015748" header="0.35433070866141736" footer="0.35433070866141736"/>
  <pageSetup fitToHeight="0" horizontalDpi="300" verticalDpi="300" orientation="portrait" paperSize="9" scale="90" r:id="rId2"/>
  <headerFooter alignWithMargins="0">
    <oddHeader>&amp;R&amp;14（　&amp;P / &amp;N　）</oddHeader>
    <oddFooter>&amp;RVer 1.0 ( 2018.02.18 )</oddFooter>
  </headerFooter>
  <drawing r:id="rId1"/>
</worksheet>
</file>

<file path=xl/worksheets/sheet6.xml><?xml version="1.0" encoding="utf-8"?>
<worksheet xmlns="http://schemas.openxmlformats.org/spreadsheetml/2006/main" xmlns:r="http://schemas.openxmlformats.org/officeDocument/2006/relationships">
  <sheetPr>
    <tabColor rgb="FFCCFFFF"/>
  </sheetPr>
  <dimension ref="A1:T114"/>
  <sheetViews>
    <sheetView showZeros="0" view="pageBreakPreview" zoomScaleNormal="80" zoomScaleSheetLayoutView="100" zoomScalePageLayoutView="0" workbookViewId="0" topLeftCell="A1">
      <pane ySplit="7" topLeftCell="A8" activePane="bottomLeft" state="frozen"/>
      <selection pane="topLeft" activeCell="A6" sqref="A6"/>
      <selection pane="bottomLeft" activeCell="A8" sqref="A8:A9"/>
    </sheetView>
  </sheetViews>
  <sheetFormatPr defaultColWidth="9.00390625" defaultRowHeight="13.5"/>
  <cols>
    <col min="1" max="1" width="2.375" style="9" customWidth="1"/>
    <col min="2" max="2" width="4.375" style="8" customWidth="1"/>
    <col min="3" max="3" width="5.625" style="8" customWidth="1"/>
    <col min="4" max="4" width="20.625" style="8" customWidth="1"/>
    <col min="5" max="7" width="5.625" style="8" customWidth="1"/>
    <col min="8" max="8" width="2.375" style="9" customWidth="1"/>
    <col min="9" max="9" width="4.375" style="8" customWidth="1"/>
    <col min="10" max="17" width="5.625" style="8" customWidth="1"/>
    <col min="18" max="18" width="0.6171875" style="8" customWidth="1"/>
    <col min="19" max="16384" width="9.00390625" style="8" customWidth="1"/>
  </cols>
  <sheetData>
    <row r="1" spans="1:17" ht="24" customHeight="1">
      <c r="A1" s="61"/>
      <c r="B1" s="519" t="s">
        <v>59</v>
      </c>
      <c r="C1" s="519"/>
      <c r="D1" s="519"/>
      <c r="E1" s="519"/>
      <c r="F1" s="519"/>
      <c r="G1" s="519"/>
      <c r="H1" s="519"/>
      <c r="I1" s="519"/>
      <c r="J1" s="519"/>
      <c r="K1" s="519"/>
      <c r="L1" s="519"/>
      <c r="M1" s="519"/>
      <c r="N1" s="519"/>
      <c r="O1" s="519"/>
      <c r="P1" s="519"/>
      <c r="Q1" s="107"/>
    </row>
    <row r="2" ht="4.5" customHeight="1"/>
    <row r="3" spans="2:17" ht="19.5" customHeight="1">
      <c r="B3" s="419" t="s">
        <v>0</v>
      </c>
      <c r="C3" s="420"/>
      <c r="D3" s="480">
        <f>'入力シート'!H11</f>
        <v>0</v>
      </c>
      <c r="E3" s="481"/>
      <c r="F3" s="481"/>
      <c r="G3" s="482"/>
      <c r="I3" s="419" t="s">
        <v>60</v>
      </c>
      <c r="J3" s="420"/>
      <c r="K3" s="376">
        <f>'入力シート'!J9</f>
        <v>0</v>
      </c>
      <c r="L3" s="376"/>
      <c r="M3" s="376"/>
      <c r="N3" s="376"/>
      <c r="O3" s="376"/>
      <c r="P3" s="376"/>
      <c r="Q3" s="377"/>
    </row>
    <row r="4" spans="2:17" ht="19.5" customHeight="1">
      <c r="B4" s="423"/>
      <c r="C4" s="424"/>
      <c r="D4" s="483">
        <f>'入力シート'!F11</f>
        <v>0</v>
      </c>
      <c r="E4" s="484"/>
      <c r="F4" s="484"/>
      <c r="G4" s="485"/>
      <c r="I4" s="423"/>
      <c r="J4" s="424"/>
      <c r="K4" s="378"/>
      <c r="L4" s="378"/>
      <c r="M4" s="378"/>
      <c r="N4" s="378"/>
      <c r="O4" s="378"/>
      <c r="P4" s="378"/>
      <c r="Q4" s="379"/>
    </row>
    <row r="5" spans="5:17" ht="4.5" customHeight="1">
      <c r="E5" s="10"/>
      <c r="F5" s="10">
        <f>COUNTA(F8:F114)</f>
        <v>1</v>
      </c>
      <c r="G5" s="10">
        <f>COUNTA(G8:G114)</f>
        <v>1</v>
      </c>
      <c r="Q5" s="10">
        <f>COUNTA(Q8:Q114)</f>
        <v>1</v>
      </c>
    </row>
    <row r="6" spans="1:17" s="13" customFormat="1" ht="12" customHeight="1">
      <c r="A6" s="11"/>
      <c r="B6" s="432" t="s">
        <v>3</v>
      </c>
      <c r="C6" s="434" t="s">
        <v>61</v>
      </c>
      <c r="D6" s="12" t="s">
        <v>62</v>
      </c>
      <c r="E6" s="436" t="s">
        <v>63</v>
      </c>
      <c r="F6" s="436" t="s">
        <v>64</v>
      </c>
      <c r="G6" s="425" t="s">
        <v>146</v>
      </c>
      <c r="H6" s="11"/>
      <c r="I6" s="468" t="s">
        <v>89</v>
      </c>
      <c r="J6" s="469"/>
      <c r="K6" s="380"/>
      <c r="L6" s="380"/>
      <c r="M6" s="380"/>
      <c r="N6" s="380"/>
      <c r="O6" s="380"/>
      <c r="P6" s="380"/>
      <c r="Q6" s="381"/>
    </row>
    <row r="7" spans="1:20" s="13" customFormat="1" ht="16.5" customHeight="1">
      <c r="A7" s="11"/>
      <c r="B7" s="433"/>
      <c r="C7" s="486"/>
      <c r="D7" s="14" t="s">
        <v>67</v>
      </c>
      <c r="E7" s="437"/>
      <c r="F7" s="437"/>
      <c r="G7" s="409"/>
      <c r="H7" s="11"/>
      <c r="I7" s="470"/>
      <c r="J7" s="471"/>
      <c r="K7" s="382"/>
      <c r="L7" s="382"/>
      <c r="M7" s="382"/>
      <c r="N7" s="382"/>
      <c r="O7" s="382"/>
      <c r="P7" s="382"/>
      <c r="Q7" s="383"/>
      <c r="T7" s="15"/>
    </row>
    <row r="8" spans="1:17" ht="12" customHeight="1">
      <c r="A8" s="487">
        <v>1</v>
      </c>
      <c r="B8" s="459">
        <f>_xlfn.IFERROR(VLOOKUP($A8,'入力シート'!$B$54:$O$123,5,),"")</f>
      </c>
      <c r="C8" s="458">
        <f>_xlfn.IFERROR(VLOOKUP($A8,'入力シート'!$B$54:$O$123,6,),"")</f>
      </c>
      <c r="D8" s="110">
        <f>_xlfn.IFERROR(VLOOKUP($A8,'入力シート'!$B$54:$O$123,8,),"")</f>
      </c>
      <c r="E8" s="488"/>
      <c r="F8" s="488"/>
      <c r="G8" s="489"/>
      <c r="I8" s="421" t="s">
        <v>90</v>
      </c>
      <c r="J8" s="422"/>
      <c r="K8" s="384" t="s">
        <v>133</v>
      </c>
      <c r="L8" s="384"/>
      <c r="M8" s="384"/>
      <c r="N8" s="384"/>
      <c r="O8" s="384"/>
      <c r="P8" s="384"/>
      <c r="Q8" s="385"/>
    </row>
    <row r="9" spans="1:17" ht="16.5" customHeight="1">
      <c r="A9" s="487"/>
      <c r="B9" s="428"/>
      <c r="C9" s="453"/>
      <c r="D9" s="63">
        <f>_xlfn.IFERROR(VLOOKUP($A8,'入力シート'!$B$54:$O$123,7,),"")</f>
      </c>
      <c r="E9" s="427"/>
      <c r="F9" s="427"/>
      <c r="G9" s="411"/>
      <c r="I9" s="423"/>
      <c r="J9" s="424"/>
      <c r="K9" s="386"/>
      <c r="L9" s="386"/>
      <c r="M9" s="386"/>
      <c r="N9" s="386"/>
      <c r="O9" s="386"/>
      <c r="P9" s="386"/>
      <c r="Q9" s="387"/>
    </row>
    <row r="10" spans="1:17" ht="12" customHeight="1">
      <c r="A10" s="451">
        <v>2</v>
      </c>
      <c r="B10" s="490">
        <f>_xlfn.IFERROR(VLOOKUP($A10,'入力シート'!$B$54:$O$123,5,),"")</f>
      </c>
      <c r="C10" s="458">
        <f>_xlfn.IFERROR(VLOOKUP($A10,'入力シート'!$B$54:$O$123,6,),"")</f>
      </c>
      <c r="D10" s="110">
        <f>_xlfn.IFERROR(VLOOKUP($A10,'入力シート'!$B$54:$O$123,8,),"")</f>
      </c>
      <c r="E10" s="426"/>
      <c r="F10" s="426"/>
      <c r="G10" s="410"/>
      <c r="I10" s="421" t="s">
        <v>68</v>
      </c>
      <c r="J10" s="422"/>
      <c r="K10" s="388"/>
      <c r="L10" s="388"/>
      <c r="M10" s="388"/>
      <c r="N10" s="388"/>
      <c r="O10" s="388"/>
      <c r="P10" s="388"/>
      <c r="Q10" s="389"/>
    </row>
    <row r="11" spans="1:17" ht="16.5" customHeight="1">
      <c r="A11" s="451"/>
      <c r="B11" s="459"/>
      <c r="C11" s="453"/>
      <c r="D11" s="64">
        <f>_xlfn.IFERROR(VLOOKUP($A10,'入力シート'!$B$54:$O$123,7,),"")</f>
      </c>
      <c r="E11" s="427"/>
      <c r="F11" s="427"/>
      <c r="G11" s="411"/>
      <c r="I11" s="423"/>
      <c r="J11" s="424"/>
      <c r="K11" s="390"/>
      <c r="L11" s="390"/>
      <c r="M11" s="390"/>
      <c r="N11" s="390"/>
      <c r="O11" s="390"/>
      <c r="P11" s="390"/>
      <c r="Q11" s="391"/>
    </row>
    <row r="12" spans="1:17" ht="12" customHeight="1">
      <c r="A12" s="451">
        <v>3</v>
      </c>
      <c r="B12" s="428">
        <f>_xlfn.IFERROR(VLOOKUP($A12,'入力シート'!$B$54:$O$123,5,),"")</f>
      </c>
      <c r="C12" s="458">
        <f>_xlfn.IFERROR(VLOOKUP($A12,'入力シート'!$B$54:$O$123,6,),"")</f>
      </c>
      <c r="D12" s="110">
        <f>_xlfn.IFERROR(VLOOKUP($A12,'入力シート'!$B$54:$O$123,8,),"")</f>
      </c>
      <c r="E12" s="426"/>
      <c r="F12" s="426"/>
      <c r="G12" s="410"/>
      <c r="I12" s="472" t="s">
        <v>66</v>
      </c>
      <c r="J12" s="473"/>
      <c r="K12" s="388"/>
      <c r="L12" s="388"/>
      <c r="M12" s="388"/>
      <c r="N12" s="388"/>
      <c r="O12" s="388"/>
      <c r="P12" s="388"/>
      <c r="Q12" s="389"/>
    </row>
    <row r="13" spans="1:17" ht="16.5" customHeight="1">
      <c r="A13" s="451"/>
      <c r="B13" s="428"/>
      <c r="C13" s="453"/>
      <c r="D13" s="63">
        <f>_xlfn.IFERROR(VLOOKUP($A12,'入力シート'!$B$54:$O$123,7,),"")</f>
      </c>
      <c r="E13" s="427"/>
      <c r="F13" s="427"/>
      <c r="G13" s="411"/>
      <c r="I13" s="474"/>
      <c r="J13" s="475"/>
      <c r="K13" s="390"/>
      <c r="L13" s="390"/>
      <c r="M13" s="390"/>
      <c r="N13" s="390"/>
      <c r="O13" s="390"/>
      <c r="P13" s="390"/>
      <c r="Q13" s="391"/>
    </row>
    <row r="14" spans="1:17" ht="12" customHeight="1">
      <c r="A14" s="451">
        <v>4</v>
      </c>
      <c r="B14" s="428">
        <f>_xlfn.IFERROR(VLOOKUP($A14,'入力シート'!$B$54:$O$123,5,),"")</f>
      </c>
      <c r="C14" s="458">
        <f>_xlfn.IFERROR(VLOOKUP($A14,'入力シート'!$B$54:$O$123,6,),"")</f>
      </c>
      <c r="D14" s="110">
        <f>_xlfn.IFERROR(VLOOKUP($A14,'入力シート'!$B$54:$O$123,8,),"")</f>
      </c>
      <c r="E14" s="426"/>
      <c r="F14" s="426"/>
      <c r="G14" s="410"/>
      <c r="I14" s="421" t="s">
        <v>83</v>
      </c>
      <c r="J14" s="422"/>
      <c r="K14" s="392" t="s">
        <v>134</v>
      </c>
      <c r="L14" s="392"/>
      <c r="M14" s="392"/>
      <c r="N14" s="392"/>
      <c r="O14" s="392"/>
      <c r="P14" s="392"/>
      <c r="Q14" s="393"/>
    </row>
    <row r="15" spans="1:17" ht="16.5" customHeight="1">
      <c r="A15" s="451"/>
      <c r="B15" s="428"/>
      <c r="C15" s="453"/>
      <c r="D15" s="63">
        <f>_xlfn.IFERROR(VLOOKUP($A14,'入力シート'!$B$54:$O$123,7,),"")</f>
      </c>
      <c r="E15" s="427"/>
      <c r="F15" s="427"/>
      <c r="G15" s="411"/>
      <c r="I15" s="423"/>
      <c r="J15" s="424"/>
      <c r="K15" s="394"/>
      <c r="L15" s="394"/>
      <c r="M15" s="394"/>
      <c r="N15" s="394"/>
      <c r="O15" s="394"/>
      <c r="P15" s="394"/>
      <c r="Q15" s="395"/>
    </row>
    <row r="16" spans="1:17" ht="12" customHeight="1">
      <c r="A16" s="451">
        <v>5</v>
      </c>
      <c r="B16" s="428">
        <f>_xlfn.IFERROR(VLOOKUP($A16,'入力シート'!$B$54:$O$123,5,),"")</f>
      </c>
      <c r="C16" s="458">
        <f>_xlfn.IFERROR(VLOOKUP($A16,'入力シート'!$B$54:$O$123,6,),"")</f>
      </c>
      <c r="D16" s="110">
        <f>_xlfn.IFERROR(VLOOKUP($A16,'入力シート'!$B$54:$O$123,8,),"")</f>
      </c>
      <c r="E16" s="426"/>
      <c r="F16" s="426"/>
      <c r="G16" s="410"/>
      <c r="I16" s="16"/>
      <c r="J16" s="16"/>
      <c r="K16" s="17"/>
      <c r="L16" s="17"/>
      <c r="M16" s="17"/>
      <c r="N16" s="17"/>
      <c r="O16" s="17"/>
      <c r="P16" s="17"/>
      <c r="Q16" s="108"/>
    </row>
    <row r="17" spans="1:17" ht="16.5" customHeight="1">
      <c r="A17" s="451"/>
      <c r="B17" s="428"/>
      <c r="C17" s="453"/>
      <c r="D17" s="63">
        <f>_xlfn.IFERROR(VLOOKUP($A16,'入力シート'!$B$54:$O$123,7,),"")</f>
      </c>
      <c r="E17" s="427"/>
      <c r="F17" s="427"/>
      <c r="G17" s="411"/>
      <c r="I17" s="455" t="s">
        <v>69</v>
      </c>
      <c r="J17" s="456"/>
      <c r="K17" s="456"/>
      <c r="L17" s="456"/>
      <c r="M17" s="456"/>
      <c r="N17" s="456"/>
      <c r="O17" s="456"/>
      <c r="P17" s="456"/>
      <c r="Q17" s="457"/>
    </row>
    <row r="18" spans="1:17" ht="12" customHeight="1">
      <c r="A18" s="451">
        <v>6</v>
      </c>
      <c r="B18" s="428">
        <f>_xlfn.IFERROR(VLOOKUP($A18,'入力シート'!$B$54:$O$123,5,),"")</f>
      </c>
      <c r="C18" s="458">
        <f>_xlfn.IFERROR(VLOOKUP($A18,'入力シート'!$B$54:$O$123,6,),"")</f>
      </c>
      <c r="D18" s="110">
        <f>_xlfn.IFERROR(VLOOKUP($A18,'入力シート'!$B$54:$O$123,8,),"")</f>
      </c>
      <c r="E18" s="426"/>
      <c r="F18" s="426"/>
      <c r="G18" s="410"/>
      <c r="I18" s="419" t="s">
        <v>70</v>
      </c>
      <c r="J18" s="420"/>
      <c r="K18" s="396" t="s">
        <v>62</v>
      </c>
      <c r="L18" s="397"/>
      <c r="M18" s="397"/>
      <c r="N18" s="397"/>
      <c r="O18" s="398"/>
      <c r="P18" s="368" t="s">
        <v>143</v>
      </c>
      <c r="Q18" s="369"/>
    </row>
    <row r="19" spans="1:17" ht="16.5" customHeight="1">
      <c r="A19" s="451"/>
      <c r="B19" s="428"/>
      <c r="C19" s="453"/>
      <c r="D19" s="63">
        <f>_xlfn.IFERROR(VLOOKUP($A18,'入力シート'!$B$54:$O$123,7,),"")</f>
      </c>
      <c r="E19" s="427"/>
      <c r="F19" s="427"/>
      <c r="G19" s="411"/>
      <c r="I19" s="423"/>
      <c r="J19" s="424"/>
      <c r="K19" s="399" t="s">
        <v>71</v>
      </c>
      <c r="L19" s="400"/>
      <c r="M19" s="400"/>
      <c r="N19" s="400"/>
      <c r="O19" s="401"/>
      <c r="P19" s="370"/>
      <c r="Q19" s="371"/>
    </row>
    <row r="20" spans="1:19" ht="12" customHeight="1">
      <c r="A20" s="451">
        <v>7</v>
      </c>
      <c r="B20" s="428">
        <f>_xlfn.IFERROR(VLOOKUP($A20,'入力シート'!$B$54:$O$123,5,),"")</f>
      </c>
      <c r="C20" s="458">
        <f>_xlfn.IFERROR(VLOOKUP($A20,'入力シート'!$B$54:$O$123,6,),"")</f>
      </c>
      <c r="D20" s="110">
        <f>_xlfn.IFERROR(VLOOKUP($A20,'入力シート'!$B$54:$O$123,8,),"")</f>
      </c>
      <c r="E20" s="426"/>
      <c r="F20" s="426"/>
      <c r="G20" s="410"/>
      <c r="H20" s="451">
        <v>1</v>
      </c>
      <c r="I20" s="460" t="str">
        <f>'入力シート'!F16</f>
        <v>監督</v>
      </c>
      <c r="J20" s="461"/>
      <c r="K20" s="402">
        <f>'入力シート'!H16</f>
        <v>0</v>
      </c>
      <c r="L20" s="360"/>
      <c r="M20" s="360"/>
      <c r="N20" s="360"/>
      <c r="O20" s="403"/>
      <c r="P20" s="372"/>
      <c r="Q20" s="373"/>
      <c r="R20" s="18"/>
      <c r="S20" s="18"/>
    </row>
    <row r="21" spans="1:17" ht="16.5" customHeight="1">
      <c r="A21" s="451"/>
      <c r="B21" s="428"/>
      <c r="C21" s="453"/>
      <c r="D21" s="63">
        <f>_xlfn.IFERROR(VLOOKUP($A20,'入力シート'!$B$54:$O$123,7,),"")</f>
      </c>
      <c r="E21" s="427"/>
      <c r="F21" s="427"/>
      <c r="G21" s="411"/>
      <c r="H21" s="451"/>
      <c r="I21" s="462"/>
      <c r="J21" s="463"/>
      <c r="K21" s="365">
        <f>'入力シート'!G16</f>
        <v>0</v>
      </c>
      <c r="L21" s="366"/>
      <c r="M21" s="366"/>
      <c r="N21" s="366"/>
      <c r="O21" s="367"/>
      <c r="P21" s="374"/>
      <c r="Q21" s="375"/>
    </row>
    <row r="22" spans="1:17" ht="12" customHeight="1">
      <c r="A22" s="451">
        <v>8</v>
      </c>
      <c r="B22" s="428">
        <f>_xlfn.IFERROR(VLOOKUP($A22,'入力シート'!$B$54:$O$123,5,),"")</f>
      </c>
      <c r="C22" s="458">
        <f>_xlfn.IFERROR(VLOOKUP($A22,'入力シート'!$B$54:$O$123,6,),"")</f>
      </c>
      <c r="D22" s="110">
        <f>_xlfn.IFERROR(VLOOKUP($A22,'入力シート'!$B$54:$O$123,8,),"")</f>
      </c>
      <c r="E22" s="426"/>
      <c r="F22" s="426"/>
      <c r="G22" s="410"/>
      <c r="H22" s="451">
        <v>2</v>
      </c>
      <c r="I22" s="464">
        <f>_xlfn.IFERROR(VLOOKUP($H22,'入力シート'!$B$17:$J$45,5,),"")</f>
      </c>
      <c r="J22" s="465"/>
      <c r="K22" s="362">
        <f>_xlfn.IFERROR(VLOOKUP($H22,'入力シート'!$B$17:$J$45,7,),"")</f>
      </c>
      <c r="L22" s="363"/>
      <c r="M22" s="363"/>
      <c r="N22" s="363"/>
      <c r="O22" s="364"/>
      <c r="P22" s="358"/>
      <c r="Q22" s="359"/>
    </row>
    <row r="23" spans="1:17" ht="16.5" customHeight="1">
      <c r="A23" s="451"/>
      <c r="B23" s="428"/>
      <c r="C23" s="453"/>
      <c r="D23" s="63">
        <f>_xlfn.IFERROR(VLOOKUP($A22,'入力シート'!$B$54:$O$123,7,),"")</f>
      </c>
      <c r="E23" s="427"/>
      <c r="F23" s="427"/>
      <c r="G23" s="411"/>
      <c r="H23" s="451"/>
      <c r="I23" s="462"/>
      <c r="J23" s="463"/>
      <c r="K23" s="365">
        <f>_xlfn.IFERROR(VLOOKUP($H22,'入力シート'!$B$17:$J$45,6,),"")</f>
      </c>
      <c r="L23" s="366"/>
      <c r="M23" s="366"/>
      <c r="N23" s="366"/>
      <c r="O23" s="367"/>
      <c r="P23" s="360"/>
      <c r="Q23" s="361"/>
    </row>
    <row r="24" spans="1:17" ht="12" customHeight="1">
      <c r="A24" s="451">
        <v>9</v>
      </c>
      <c r="B24" s="428">
        <f>_xlfn.IFERROR(VLOOKUP($A24,'入力シート'!$B$54:$O$123,5,),"")</f>
      </c>
      <c r="C24" s="458">
        <f>_xlfn.IFERROR(VLOOKUP($A24,'入力シート'!$B$54:$O$123,6,),"")</f>
      </c>
      <c r="D24" s="110">
        <f>_xlfn.IFERROR(VLOOKUP($A24,'入力シート'!$B$54:$O$123,8,),"")</f>
      </c>
      <c r="E24" s="426"/>
      <c r="F24" s="426"/>
      <c r="G24" s="410"/>
      <c r="H24" s="451">
        <v>3</v>
      </c>
      <c r="I24" s="464">
        <f>_xlfn.IFERROR(VLOOKUP($H24,'入力シート'!$B$17:$J$45,5,),"")</f>
      </c>
      <c r="J24" s="465"/>
      <c r="K24" s="362">
        <f>_xlfn.IFERROR(VLOOKUP($H24,'入力シート'!$B$17:$J$45,7,),"")</f>
      </c>
      <c r="L24" s="363"/>
      <c r="M24" s="363"/>
      <c r="N24" s="363"/>
      <c r="O24" s="364"/>
      <c r="P24" s="358"/>
      <c r="Q24" s="359"/>
    </row>
    <row r="25" spans="1:17" ht="16.5" customHeight="1">
      <c r="A25" s="451"/>
      <c r="B25" s="428"/>
      <c r="C25" s="453"/>
      <c r="D25" s="63">
        <f>_xlfn.IFERROR(VLOOKUP($A24,'入力シート'!$B$54:$O$123,7,),"")</f>
      </c>
      <c r="E25" s="427"/>
      <c r="F25" s="427"/>
      <c r="G25" s="411"/>
      <c r="H25" s="451"/>
      <c r="I25" s="462"/>
      <c r="J25" s="463"/>
      <c r="K25" s="365">
        <f>_xlfn.IFERROR(VLOOKUP($H24,'入力シート'!$B$17:$J$45,6,),"")</f>
      </c>
      <c r="L25" s="366"/>
      <c r="M25" s="366"/>
      <c r="N25" s="366"/>
      <c r="O25" s="367"/>
      <c r="P25" s="360"/>
      <c r="Q25" s="361"/>
    </row>
    <row r="26" spans="1:17" ht="12" customHeight="1">
      <c r="A26" s="451">
        <v>10</v>
      </c>
      <c r="B26" s="428">
        <f>_xlfn.IFERROR(VLOOKUP($A26,'入力シート'!$B$54:$O$123,5,),"")</f>
      </c>
      <c r="C26" s="458">
        <f>_xlfn.IFERROR(VLOOKUP($A26,'入力シート'!$B$54:$O$123,6,),"")</f>
      </c>
      <c r="D26" s="110">
        <f>_xlfn.IFERROR(VLOOKUP($A26,'入力シート'!$B$54:$O$123,8,),"")</f>
      </c>
      <c r="E26" s="426"/>
      <c r="F26" s="426"/>
      <c r="G26" s="410"/>
      <c r="H26" s="451">
        <v>4</v>
      </c>
      <c r="I26" s="464">
        <f>_xlfn.IFERROR(VLOOKUP($H26,'入力シート'!$B$17:$J$45,5,),"")</f>
      </c>
      <c r="J26" s="465"/>
      <c r="K26" s="362">
        <f>_xlfn.IFERROR(VLOOKUP($H26,'入力シート'!$B$17:$J$45,7,),"")</f>
      </c>
      <c r="L26" s="363"/>
      <c r="M26" s="363"/>
      <c r="N26" s="363"/>
      <c r="O26" s="364"/>
      <c r="P26" s="358"/>
      <c r="Q26" s="359"/>
    </row>
    <row r="27" spans="1:17" ht="16.5" customHeight="1">
      <c r="A27" s="451"/>
      <c r="B27" s="428"/>
      <c r="C27" s="453"/>
      <c r="D27" s="63">
        <f>_xlfn.IFERROR(VLOOKUP($A26,'入力シート'!$B$54:$O$123,7,),"")</f>
      </c>
      <c r="E27" s="427"/>
      <c r="F27" s="427"/>
      <c r="G27" s="411"/>
      <c r="H27" s="451"/>
      <c r="I27" s="462"/>
      <c r="J27" s="463"/>
      <c r="K27" s="365">
        <f>_xlfn.IFERROR(VLOOKUP($H26,'入力シート'!$B$17:$J$45,6,),"")</f>
      </c>
      <c r="L27" s="366"/>
      <c r="M27" s="366"/>
      <c r="N27" s="366"/>
      <c r="O27" s="367"/>
      <c r="P27" s="360"/>
      <c r="Q27" s="361"/>
    </row>
    <row r="28" spans="1:17" ht="12" customHeight="1">
      <c r="A28" s="451">
        <v>11</v>
      </c>
      <c r="B28" s="428">
        <f>_xlfn.IFERROR(VLOOKUP($A28,'入力シート'!$B$54:$O$123,5,),"")</f>
      </c>
      <c r="C28" s="458">
        <f>_xlfn.IFERROR(VLOOKUP($A28,'入力シート'!$B$54:$O$123,6,),"")</f>
      </c>
      <c r="D28" s="110">
        <f>_xlfn.IFERROR(VLOOKUP($A28,'入力シート'!$B$54:$O$123,8,),"")</f>
      </c>
      <c r="E28" s="426"/>
      <c r="F28" s="426"/>
      <c r="G28" s="410"/>
      <c r="H28" s="451">
        <v>5</v>
      </c>
      <c r="I28" s="464">
        <f>_xlfn.IFERROR(VLOOKUP($H28,'入力シート'!$B$17:$J$45,5,),"")</f>
      </c>
      <c r="J28" s="465"/>
      <c r="K28" s="362">
        <f>_xlfn.IFERROR(VLOOKUP($H22,'入力シート'!$B$17:$J$45,7,),"")</f>
      </c>
      <c r="L28" s="363"/>
      <c r="M28" s="363"/>
      <c r="N28" s="363"/>
      <c r="O28" s="364"/>
      <c r="P28" s="358"/>
      <c r="Q28" s="359"/>
    </row>
    <row r="29" spans="1:17" ht="16.5" customHeight="1">
      <c r="A29" s="451"/>
      <c r="B29" s="428"/>
      <c r="C29" s="453"/>
      <c r="D29" s="63">
        <f>_xlfn.IFERROR(VLOOKUP($A28,'入力シート'!$B$54:$O$123,7,),"")</f>
      </c>
      <c r="E29" s="427"/>
      <c r="F29" s="427"/>
      <c r="G29" s="411"/>
      <c r="H29" s="451"/>
      <c r="I29" s="462"/>
      <c r="J29" s="463"/>
      <c r="K29" s="365">
        <f>_xlfn.IFERROR(VLOOKUP($H22,'入力シート'!$B$17:$J$45,6,),"")</f>
      </c>
      <c r="L29" s="366"/>
      <c r="M29" s="366"/>
      <c r="N29" s="366"/>
      <c r="O29" s="367"/>
      <c r="P29" s="360"/>
      <c r="Q29" s="361"/>
    </row>
    <row r="30" spans="1:17" ht="12" customHeight="1">
      <c r="A30" s="451">
        <v>12</v>
      </c>
      <c r="B30" s="428">
        <f>_xlfn.IFERROR(VLOOKUP($A30,'入力シート'!$B$54:$O$123,5,),"")</f>
      </c>
      <c r="C30" s="458">
        <f>_xlfn.IFERROR(VLOOKUP($A30,'入力シート'!$B$54:$O$123,6,),"")</f>
      </c>
      <c r="D30" s="110">
        <f>_xlfn.IFERROR(VLOOKUP($A30,'入力シート'!$B$54:$O$123,8,),"")</f>
      </c>
      <c r="E30" s="426"/>
      <c r="F30" s="426"/>
      <c r="G30" s="410"/>
      <c r="H30" s="451">
        <v>6</v>
      </c>
      <c r="I30" s="464">
        <f>_xlfn.IFERROR(VLOOKUP($H30,'入力シート'!$B$17:$J$45,5,),"")</f>
      </c>
      <c r="J30" s="465"/>
      <c r="K30" s="362">
        <f>_xlfn.IFERROR(VLOOKUP($H30,'入力シート'!$B$17:$J$45,7,),"")</f>
      </c>
      <c r="L30" s="363"/>
      <c r="M30" s="363"/>
      <c r="N30" s="363"/>
      <c r="O30" s="364"/>
      <c r="P30" s="358"/>
      <c r="Q30" s="359"/>
    </row>
    <row r="31" spans="1:17" ht="16.5" customHeight="1">
      <c r="A31" s="451"/>
      <c r="B31" s="428"/>
      <c r="C31" s="453"/>
      <c r="D31" s="63">
        <f>_xlfn.IFERROR(VLOOKUP($A30,'入力シート'!$B$54:$O$123,7,),"")</f>
      </c>
      <c r="E31" s="427"/>
      <c r="F31" s="427"/>
      <c r="G31" s="411"/>
      <c r="H31" s="451"/>
      <c r="I31" s="462"/>
      <c r="J31" s="463"/>
      <c r="K31" s="365">
        <f>_xlfn.IFERROR(VLOOKUP($H30,'入力シート'!$B$17:$J$45,6,),"")</f>
      </c>
      <c r="L31" s="366"/>
      <c r="M31" s="366"/>
      <c r="N31" s="366"/>
      <c r="O31" s="367"/>
      <c r="P31" s="360"/>
      <c r="Q31" s="361"/>
    </row>
    <row r="32" spans="1:17" ht="12" customHeight="1">
      <c r="A32" s="451">
        <v>13</v>
      </c>
      <c r="B32" s="428">
        <f>_xlfn.IFERROR(VLOOKUP($A32,'入力シート'!$B$54:$O$123,5,),"")</f>
      </c>
      <c r="C32" s="458">
        <f>_xlfn.IFERROR(VLOOKUP($A32,'入力シート'!$B$54:$O$123,6,),"")</f>
      </c>
      <c r="D32" s="110">
        <f>_xlfn.IFERROR(VLOOKUP($A32,'入力シート'!$B$54:$O$123,8,),"")</f>
      </c>
      <c r="E32" s="426"/>
      <c r="F32" s="426"/>
      <c r="G32" s="410"/>
      <c r="H32" s="451">
        <v>7</v>
      </c>
      <c r="I32" s="464">
        <f>_xlfn.IFERROR(VLOOKUP($H32,'入力シート'!$B$17:$J$45,5,),"")</f>
      </c>
      <c r="J32" s="465"/>
      <c r="K32" s="362">
        <f>_xlfn.IFERROR(VLOOKUP($H32,'入力シート'!$B$17:$J$45,7,),"")</f>
      </c>
      <c r="L32" s="363"/>
      <c r="M32" s="363"/>
      <c r="N32" s="363"/>
      <c r="O32" s="364"/>
      <c r="P32" s="358"/>
      <c r="Q32" s="359"/>
    </row>
    <row r="33" spans="1:17" ht="16.5" customHeight="1">
      <c r="A33" s="451"/>
      <c r="B33" s="428"/>
      <c r="C33" s="453"/>
      <c r="D33" s="63">
        <f>_xlfn.IFERROR(VLOOKUP($A32,'入力シート'!$B$54:$O$123,7,),"")</f>
      </c>
      <c r="E33" s="427"/>
      <c r="F33" s="427"/>
      <c r="G33" s="411"/>
      <c r="H33" s="451"/>
      <c r="I33" s="462"/>
      <c r="J33" s="463"/>
      <c r="K33" s="365">
        <f>_xlfn.IFERROR(VLOOKUP($H32,'入力シート'!$B$17:$J$45,6,),"")</f>
      </c>
      <c r="L33" s="366"/>
      <c r="M33" s="366"/>
      <c r="N33" s="366"/>
      <c r="O33" s="367"/>
      <c r="P33" s="360"/>
      <c r="Q33" s="361"/>
    </row>
    <row r="34" spans="1:17" ht="12" customHeight="1">
      <c r="A34" s="451">
        <v>14</v>
      </c>
      <c r="B34" s="428">
        <f>_xlfn.IFERROR(VLOOKUP($A34,'入力シート'!$B$54:$O$123,5,),"")</f>
      </c>
      <c r="C34" s="458">
        <f>_xlfn.IFERROR(VLOOKUP($A34,'入力シート'!$B$54:$O$123,6,),"")</f>
      </c>
      <c r="D34" s="110">
        <f>_xlfn.IFERROR(VLOOKUP($A34,'入力シート'!$B$54:$O$123,8,),"")</f>
      </c>
      <c r="E34" s="426"/>
      <c r="F34" s="426"/>
      <c r="G34" s="410"/>
      <c r="H34" s="451">
        <v>8</v>
      </c>
      <c r="I34" s="464">
        <f>_xlfn.IFERROR(VLOOKUP($H34,'入力シート'!$B$17:$J$45,5,),"")</f>
      </c>
      <c r="J34" s="465"/>
      <c r="K34" s="362">
        <f>_xlfn.IFERROR(VLOOKUP($H34,'入力シート'!$B$17:$J$45,7,),"")</f>
      </c>
      <c r="L34" s="363"/>
      <c r="M34" s="363"/>
      <c r="N34" s="363"/>
      <c r="O34" s="364"/>
      <c r="P34" s="358"/>
      <c r="Q34" s="359"/>
    </row>
    <row r="35" spans="1:17" ht="16.5" customHeight="1">
      <c r="A35" s="451"/>
      <c r="B35" s="428"/>
      <c r="C35" s="453"/>
      <c r="D35" s="63">
        <f>_xlfn.IFERROR(VLOOKUP($A34,'入力シート'!$B$54:$O$123,7,),"")</f>
      </c>
      <c r="E35" s="427"/>
      <c r="F35" s="427"/>
      <c r="G35" s="411"/>
      <c r="H35" s="451"/>
      <c r="I35" s="462"/>
      <c r="J35" s="463"/>
      <c r="K35" s="365">
        <f>_xlfn.IFERROR(VLOOKUP($H34,'入力シート'!$B$17:$J$45,6,),"")</f>
      </c>
      <c r="L35" s="366"/>
      <c r="M35" s="366"/>
      <c r="N35" s="366"/>
      <c r="O35" s="367"/>
      <c r="P35" s="360"/>
      <c r="Q35" s="361"/>
    </row>
    <row r="36" spans="1:17" ht="12" customHeight="1">
      <c r="A36" s="451">
        <v>15</v>
      </c>
      <c r="B36" s="428">
        <f>_xlfn.IFERROR(VLOOKUP($A36,'入力シート'!$B$54:$O$123,5,),"")</f>
      </c>
      <c r="C36" s="458">
        <f>_xlfn.IFERROR(VLOOKUP($A36,'入力シート'!$B$54:$O$123,6,),"")</f>
      </c>
      <c r="D36" s="110">
        <f>_xlfn.IFERROR(VLOOKUP($A36,'入力シート'!$B$54:$O$123,8,),"")</f>
      </c>
      <c r="E36" s="426"/>
      <c r="F36" s="426"/>
      <c r="G36" s="410"/>
      <c r="H36" s="451">
        <v>9</v>
      </c>
      <c r="I36" s="464">
        <f>_xlfn.IFERROR(VLOOKUP($H36,'入力シート'!$B$17:$J$45,5,),"")</f>
      </c>
      <c r="J36" s="465"/>
      <c r="K36" s="362">
        <f>_xlfn.IFERROR(VLOOKUP($H36,'入力シート'!$B$17:$J$45,7,),"")</f>
      </c>
      <c r="L36" s="363"/>
      <c r="M36" s="363"/>
      <c r="N36" s="363"/>
      <c r="O36" s="364"/>
      <c r="P36" s="358"/>
      <c r="Q36" s="359"/>
    </row>
    <row r="37" spans="1:17" ht="16.5" customHeight="1">
      <c r="A37" s="451"/>
      <c r="B37" s="428"/>
      <c r="C37" s="453"/>
      <c r="D37" s="63">
        <f>_xlfn.IFERROR(VLOOKUP($A36,'入力シート'!$B$54:$O$123,7,),"")</f>
      </c>
      <c r="E37" s="427"/>
      <c r="F37" s="427"/>
      <c r="G37" s="411"/>
      <c r="H37" s="451"/>
      <c r="I37" s="466"/>
      <c r="J37" s="467"/>
      <c r="K37" s="429">
        <f>_xlfn.IFERROR(VLOOKUP($H36,'入力シート'!$B$17:$J$45,6,),"")</f>
      </c>
      <c r="L37" s="430"/>
      <c r="M37" s="430"/>
      <c r="N37" s="430"/>
      <c r="O37" s="431"/>
      <c r="P37" s="414"/>
      <c r="Q37" s="415"/>
    </row>
    <row r="38" spans="1:17" ht="12" customHeight="1">
      <c r="A38" s="451">
        <v>16</v>
      </c>
      <c r="B38" s="428">
        <f>_xlfn.IFERROR(VLOOKUP($A38,'入力シート'!$B$54:$O$123,5,),"")</f>
      </c>
      <c r="C38" s="458">
        <f>_xlfn.IFERROR(VLOOKUP($A38,'入力シート'!$B$54:$O$123,6,),"")</f>
      </c>
      <c r="D38" s="110">
        <f>_xlfn.IFERROR(VLOOKUP($A38,'入力シート'!$B$54:$O$123,8,),"")</f>
      </c>
      <c r="E38" s="426"/>
      <c r="F38" s="426"/>
      <c r="G38" s="410"/>
      <c r="I38" s="19" t="s">
        <v>147</v>
      </c>
      <c r="J38" s="19"/>
      <c r="Q38" s="109"/>
    </row>
    <row r="39" spans="1:17" ht="16.5" customHeight="1">
      <c r="A39" s="451"/>
      <c r="B39" s="428"/>
      <c r="C39" s="453"/>
      <c r="D39" s="63">
        <f>_xlfn.IFERROR(VLOOKUP($A38,'入力シート'!$B$54:$O$123,7,),"")</f>
      </c>
      <c r="E39" s="427"/>
      <c r="F39" s="427"/>
      <c r="G39" s="411"/>
      <c r="Q39" s="108"/>
    </row>
    <row r="40" spans="1:17" ht="12" customHeight="1">
      <c r="A40" s="451">
        <v>17</v>
      </c>
      <c r="B40" s="428">
        <f>_xlfn.IFERROR(VLOOKUP($A40,'入力シート'!$B$54:$O$123,5,),"")</f>
      </c>
      <c r="C40" s="458">
        <f>_xlfn.IFERROR(VLOOKUP($A40,'入力シート'!$B$54:$O$123,6,),"")</f>
      </c>
      <c r="D40" s="110">
        <f>_xlfn.IFERROR(VLOOKUP($A40,'入力シート'!$B$54:$O$123,8,),"")</f>
      </c>
      <c r="E40" s="426"/>
      <c r="F40" s="426"/>
      <c r="G40" s="410"/>
      <c r="Q40" s="108"/>
    </row>
    <row r="41" spans="1:17" ht="16.5" customHeight="1">
      <c r="A41" s="451"/>
      <c r="B41" s="428"/>
      <c r="C41" s="453"/>
      <c r="D41" s="63">
        <f>_xlfn.IFERROR(VLOOKUP($A40,'入力シート'!$B$54:$O$123,7,),"")</f>
      </c>
      <c r="E41" s="427"/>
      <c r="F41" s="427"/>
      <c r="G41" s="411"/>
      <c r="I41" s="419" t="s">
        <v>72</v>
      </c>
      <c r="J41" s="404"/>
      <c r="K41" s="404"/>
      <c r="L41" s="404"/>
      <c r="M41" s="404"/>
      <c r="N41" s="404"/>
      <c r="O41" s="404"/>
      <c r="P41" s="405"/>
      <c r="Q41" s="108"/>
    </row>
    <row r="42" spans="1:17" ht="12" customHeight="1">
      <c r="A42" s="451">
        <v>18</v>
      </c>
      <c r="B42" s="428">
        <f>_xlfn.IFERROR(VLOOKUP($A42,'入力シート'!$B$54:$O$123,5,),"")</f>
      </c>
      <c r="C42" s="458">
        <f>_xlfn.IFERROR(VLOOKUP($A42,'入力シート'!$B$54:$O$123,6,),"")</f>
      </c>
      <c r="D42" s="110">
        <f>_xlfn.IFERROR(VLOOKUP($A42,'入力シート'!$B$54:$O$123,8,),"")</f>
      </c>
      <c r="E42" s="426"/>
      <c r="F42" s="426"/>
      <c r="G42" s="410"/>
      <c r="I42" s="419"/>
      <c r="J42" s="420"/>
      <c r="K42" s="420" t="s">
        <v>8</v>
      </c>
      <c r="L42" s="436"/>
      <c r="M42" s="436" t="s">
        <v>9</v>
      </c>
      <c r="N42" s="436"/>
      <c r="O42" s="436" t="s">
        <v>114</v>
      </c>
      <c r="P42" s="495"/>
      <c r="Q42" s="108"/>
    </row>
    <row r="43" spans="1:17" ht="16.5" customHeight="1">
      <c r="A43" s="451"/>
      <c r="B43" s="428"/>
      <c r="C43" s="453"/>
      <c r="D43" s="63">
        <f>_xlfn.IFERROR(VLOOKUP($A42,'入力シート'!$B$54:$O$123,7,),"")</f>
      </c>
      <c r="E43" s="427"/>
      <c r="F43" s="427"/>
      <c r="G43" s="411"/>
      <c r="I43" s="423"/>
      <c r="J43" s="424"/>
      <c r="K43" s="424"/>
      <c r="L43" s="437"/>
      <c r="M43" s="437"/>
      <c r="N43" s="437"/>
      <c r="O43" s="437"/>
      <c r="P43" s="496"/>
      <c r="Q43" s="108"/>
    </row>
    <row r="44" spans="1:17" ht="12" customHeight="1">
      <c r="A44" s="451">
        <v>19</v>
      </c>
      <c r="B44" s="428">
        <f>_xlfn.IFERROR(VLOOKUP($A44,'入力シート'!$B$54:$O$123,5,),"")</f>
      </c>
      <c r="C44" s="458">
        <f>_xlfn.IFERROR(VLOOKUP($A44,'入力シート'!$B$54:$O$123,6,),"")</f>
      </c>
      <c r="D44" s="110">
        <f>_xlfn.IFERROR(VLOOKUP($A44,'入力シート'!$B$54:$O$123,8,),"")</f>
      </c>
      <c r="E44" s="426"/>
      <c r="F44" s="426"/>
      <c r="G44" s="410"/>
      <c r="I44" s="421" t="s">
        <v>73</v>
      </c>
      <c r="J44" s="422"/>
      <c r="K44" s="491">
        <f>'入力シート'!F48</f>
        <v>0</v>
      </c>
      <c r="L44" s="492"/>
      <c r="M44" s="492">
        <f>'入力シート'!G48</f>
        <v>0</v>
      </c>
      <c r="N44" s="492"/>
      <c r="O44" s="492">
        <f>'入力シート'!H48</f>
        <v>0</v>
      </c>
      <c r="P44" s="497"/>
      <c r="Q44" s="108"/>
    </row>
    <row r="45" spans="1:17" ht="16.5" customHeight="1">
      <c r="A45" s="451"/>
      <c r="B45" s="428"/>
      <c r="C45" s="453"/>
      <c r="D45" s="64">
        <f>_xlfn.IFERROR(VLOOKUP($A44,'入力シート'!$B$54:$O$123,7,),"")</f>
      </c>
      <c r="E45" s="427"/>
      <c r="F45" s="427"/>
      <c r="G45" s="411"/>
      <c r="I45" s="499"/>
      <c r="J45" s="500"/>
      <c r="K45" s="493"/>
      <c r="L45" s="494"/>
      <c r="M45" s="494"/>
      <c r="N45" s="494"/>
      <c r="O45" s="494"/>
      <c r="P45" s="498"/>
      <c r="Q45" s="108"/>
    </row>
    <row r="46" spans="1:17" ht="12" customHeight="1">
      <c r="A46" s="451">
        <v>20</v>
      </c>
      <c r="B46" s="428">
        <f>_xlfn.IFERROR(VLOOKUP($A46,'入力シート'!$B$54:$O$123,5,),"")</f>
      </c>
      <c r="C46" s="458">
        <f>_xlfn.IFERROR(VLOOKUP($A46,'入力シート'!$B$54:$O$123,6,),"")</f>
      </c>
      <c r="D46" s="110">
        <f>_xlfn.IFERROR(VLOOKUP($A46,'入力シート'!$B$54:$O$123,8,),"")</f>
      </c>
      <c r="E46" s="426"/>
      <c r="F46" s="426"/>
      <c r="G46" s="410"/>
      <c r="I46" s="501" t="s">
        <v>74</v>
      </c>
      <c r="J46" s="502"/>
      <c r="K46" s="511">
        <f>'入力シート'!F49</f>
        <v>0</v>
      </c>
      <c r="L46" s="507"/>
      <c r="M46" s="507">
        <f>'入力シート'!G49</f>
        <v>0</v>
      </c>
      <c r="N46" s="507"/>
      <c r="O46" s="507">
        <f>'入力シート'!H49</f>
        <v>0</v>
      </c>
      <c r="P46" s="508"/>
      <c r="Q46" s="108"/>
    </row>
    <row r="47" spans="1:17" ht="16.5" customHeight="1">
      <c r="A47" s="451"/>
      <c r="B47" s="428"/>
      <c r="C47" s="453"/>
      <c r="D47" s="63">
        <f>_xlfn.IFERROR(VLOOKUP($A46,'入力シート'!$B$54:$O$123,7,),"")</f>
      </c>
      <c r="E47" s="427"/>
      <c r="F47" s="427"/>
      <c r="G47" s="411"/>
      <c r="I47" s="503"/>
      <c r="J47" s="504"/>
      <c r="K47" s="516"/>
      <c r="L47" s="509"/>
      <c r="M47" s="509"/>
      <c r="N47" s="509"/>
      <c r="O47" s="509"/>
      <c r="P47" s="510"/>
      <c r="Q47" s="108"/>
    </row>
    <row r="48" spans="1:17" ht="12" customHeight="1">
      <c r="A48" s="451">
        <v>21</v>
      </c>
      <c r="B48" s="428">
        <f>_xlfn.IFERROR(VLOOKUP($A48,'入力シート'!$B$54:$O$123,5,),"")</f>
      </c>
      <c r="C48" s="458">
        <f>_xlfn.IFERROR(VLOOKUP($A48,'入力シート'!$B$54:$O$123,6,),"")</f>
      </c>
      <c r="D48" s="110">
        <f>_xlfn.IFERROR(VLOOKUP($A48,'入力シート'!$B$54:$O$123,8,),"")</f>
      </c>
      <c r="E48" s="426"/>
      <c r="F48" s="426"/>
      <c r="G48" s="410"/>
      <c r="I48" s="505" t="s">
        <v>75</v>
      </c>
      <c r="J48" s="506"/>
      <c r="K48" s="517">
        <f>'入力シート'!F50</f>
        <v>0</v>
      </c>
      <c r="L48" s="515"/>
      <c r="M48" s="515">
        <f>'入力シート'!G50</f>
        <v>0</v>
      </c>
      <c r="N48" s="515"/>
      <c r="O48" s="515">
        <f>'入力シート'!H50</f>
        <v>0</v>
      </c>
      <c r="P48" s="518"/>
      <c r="Q48" s="108"/>
    </row>
    <row r="49" spans="1:17" ht="16.5" customHeight="1">
      <c r="A49" s="451"/>
      <c r="B49" s="428"/>
      <c r="C49" s="453"/>
      <c r="D49" s="64">
        <f>_xlfn.IFERROR(VLOOKUP($A48,'入力シート'!$B$54:$O$123,7,),"")</f>
      </c>
      <c r="E49" s="427"/>
      <c r="F49" s="427"/>
      <c r="G49" s="411"/>
      <c r="I49" s="499"/>
      <c r="J49" s="500"/>
      <c r="K49" s="493"/>
      <c r="L49" s="494"/>
      <c r="M49" s="494"/>
      <c r="N49" s="494"/>
      <c r="O49" s="494"/>
      <c r="P49" s="498"/>
      <c r="Q49" s="108"/>
    </row>
    <row r="50" spans="1:17" ht="12" customHeight="1">
      <c r="A50" s="451">
        <v>22</v>
      </c>
      <c r="B50" s="428">
        <f>_xlfn.IFERROR(VLOOKUP($A50,'入力シート'!$B$54:$O$123,5,),"")</f>
      </c>
      <c r="C50" s="458">
        <f>_xlfn.IFERROR(VLOOKUP($A50,'入力シート'!$B$54:$O$123,6,),"")</f>
      </c>
      <c r="D50" s="110">
        <f>_xlfn.IFERROR(VLOOKUP($A50,'入力シート'!$B$54:$O$123,8,),"")</f>
      </c>
      <c r="E50" s="426"/>
      <c r="F50" s="426"/>
      <c r="G50" s="410"/>
      <c r="I50" s="501" t="s">
        <v>76</v>
      </c>
      <c r="J50" s="502"/>
      <c r="K50" s="511">
        <f>'入力シート'!F51</f>
        <v>0</v>
      </c>
      <c r="L50" s="507"/>
      <c r="M50" s="507">
        <f>'入力シート'!G51</f>
        <v>0</v>
      </c>
      <c r="N50" s="507"/>
      <c r="O50" s="507">
        <f>'入力シート'!H51</f>
        <v>0</v>
      </c>
      <c r="P50" s="508"/>
      <c r="Q50" s="108"/>
    </row>
    <row r="51" spans="1:17" ht="16.5" customHeight="1">
      <c r="A51" s="451"/>
      <c r="B51" s="428"/>
      <c r="C51" s="453"/>
      <c r="D51" s="63">
        <f>_xlfn.IFERROR(VLOOKUP($A50,'入力シート'!$B$54:$O$123,7,),"")</f>
      </c>
      <c r="E51" s="427"/>
      <c r="F51" s="427"/>
      <c r="G51" s="411"/>
      <c r="I51" s="423"/>
      <c r="J51" s="424"/>
      <c r="K51" s="512"/>
      <c r="L51" s="513"/>
      <c r="M51" s="513"/>
      <c r="N51" s="513"/>
      <c r="O51" s="513"/>
      <c r="P51" s="514"/>
      <c r="Q51" s="108"/>
    </row>
    <row r="52" spans="1:17" ht="12" customHeight="1">
      <c r="A52" s="451">
        <v>23</v>
      </c>
      <c r="B52" s="428">
        <f>_xlfn.IFERROR(VLOOKUP($A52,'入力シート'!$B$54:$O$123,5,),"")</f>
      </c>
      <c r="C52" s="458">
        <f>_xlfn.IFERROR(VLOOKUP($A52,'入力シート'!$B$54:$O$123,6,),"")</f>
      </c>
      <c r="D52" s="110">
        <f>_xlfn.IFERROR(VLOOKUP($A52,'入力シート'!$B$54:$O$123,8,),"")</f>
      </c>
      <c r="E52" s="426"/>
      <c r="F52" s="426"/>
      <c r="G52" s="410"/>
      <c r="Q52" s="108"/>
    </row>
    <row r="53" spans="1:17" ht="16.5" customHeight="1">
      <c r="A53" s="451"/>
      <c r="B53" s="428"/>
      <c r="C53" s="453"/>
      <c r="D53" s="63">
        <f>_xlfn.IFERROR(VLOOKUP($A52,'入力シート'!$B$54:$O$123,7,),"")</f>
      </c>
      <c r="E53" s="427"/>
      <c r="F53" s="427"/>
      <c r="G53" s="411"/>
      <c r="I53" s="19" t="s">
        <v>148</v>
      </c>
      <c r="Q53" s="108"/>
    </row>
    <row r="54" spans="1:17" ht="12" customHeight="1">
      <c r="A54" s="451">
        <v>24</v>
      </c>
      <c r="B54" s="428">
        <f>_xlfn.IFERROR(VLOOKUP($A54,'入力シート'!$B$54:$O$123,5,),"")</f>
      </c>
      <c r="C54" s="458">
        <f>_xlfn.IFERROR(VLOOKUP($A54,'入力シート'!$B$54:$O$123,6,),"")</f>
      </c>
      <c r="D54" s="110">
        <f>_xlfn.IFERROR(VLOOKUP($A54,'入力シート'!$B$54:$O$123,8,),"")</f>
      </c>
      <c r="E54" s="426"/>
      <c r="F54" s="426"/>
      <c r="G54" s="410"/>
      <c r="I54" s="19" t="s">
        <v>149</v>
      </c>
      <c r="Q54" s="108"/>
    </row>
    <row r="55" spans="1:17" ht="16.5" customHeight="1">
      <c r="A55" s="451"/>
      <c r="B55" s="428"/>
      <c r="C55" s="453"/>
      <c r="D55" s="63">
        <f>_xlfn.IFERROR(VLOOKUP($A54,'入力シート'!$B$54:$O$123,7,),"")</f>
      </c>
      <c r="E55" s="427"/>
      <c r="F55" s="427"/>
      <c r="G55" s="411"/>
      <c r="I55" s="19" t="s">
        <v>142</v>
      </c>
      <c r="Q55" s="108"/>
    </row>
    <row r="56" spans="1:17" ht="12" customHeight="1">
      <c r="A56" s="451">
        <v>25</v>
      </c>
      <c r="B56" s="428">
        <f>_xlfn.IFERROR(VLOOKUP($A56,'入力シート'!$B$54:$O$123,5,),"")</f>
      </c>
      <c r="C56" s="458">
        <f>_xlfn.IFERROR(VLOOKUP($A56,'入力シート'!$B$54:$O$123,6,),"")</f>
      </c>
      <c r="D56" s="110">
        <f>_xlfn.IFERROR(VLOOKUP($A56,'入力シート'!$B$54:$O$123,8,),"")</f>
      </c>
      <c r="E56" s="426"/>
      <c r="F56" s="426"/>
      <c r="G56" s="410"/>
      <c r="Q56" s="108"/>
    </row>
    <row r="57" spans="1:17" ht="16.5" customHeight="1">
      <c r="A57" s="451"/>
      <c r="B57" s="428"/>
      <c r="C57" s="453"/>
      <c r="D57" s="63">
        <f>_xlfn.IFERROR(VLOOKUP($A56,'入力シート'!$B$54:$O$123,7,),"")</f>
      </c>
      <c r="E57" s="427"/>
      <c r="F57" s="427"/>
      <c r="G57" s="411"/>
      <c r="I57" s="419" t="s">
        <v>84</v>
      </c>
      <c r="J57" s="420"/>
      <c r="K57" s="404"/>
      <c r="L57" s="404"/>
      <c r="M57" s="404"/>
      <c r="N57" s="404"/>
      <c r="O57" s="404"/>
      <c r="P57" s="404"/>
      <c r="Q57" s="405"/>
    </row>
    <row r="58" spans="1:17" ht="12" customHeight="1">
      <c r="A58" s="451">
        <v>26</v>
      </c>
      <c r="B58" s="428">
        <f>_xlfn.IFERROR(VLOOKUP($A58,'入力シート'!$B$54:$O$123,5,),"")</f>
      </c>
      <c r="C58" s="453">
        <f>_xlfn.IFERROR(VLOOKUP($A58,'入力シート'!$B$54:$O$123,6,),"")</f>
      </c>
      <c r="D58" s="110">
        <f>_xlfn.IFERROR(VLOOKUP($A58,'入力シート'!$B$54:$O$123,8,),"")</f>
      </c>
      <c r="E58" s="426"/>
      <c r="F58" s="426"/>
      <c r="G58" s="410"/>
      <c r="I58" s="421"/>
      <c r="J58" s="422"/>
      <c r="K58" s="406"/>
      <c r="L58" s="406"/>
      <c r="M58" s="406"/>
      <c r="N58" s="406"/>
      <c r="O58" s="406"/>
      <c r="P58" s="406"/>
      <c r="Q58" s="407"/>
    </row>
    <row r="59" spans="1:17" ht="16.5" customHeight="1">
      <c r="A59" s="451"/>
      <c r="B59" s="452"/>
      <c r="C59" s="454"/>
      <c r="D59" s="65">
        <f>_xlfn.IFERROR(VLOOKUP($A58,'入力シート'!$B$54:$O$123,7,),"")</f>
      </c>
      <c r="E59" s="476"/>
      <c r="F59" s="476"/>
      <c r="G59" s="412"/>
      <c r="I59" s="423"/>
      <c r="J59" s="424"/>
      <c r="K59" s="408"/>
      <c r="L59" s="408"/>
      <c r="M59" s="408"/>
      <c r="N59" s="408"/>
      <c r="O59" s="408"/>
      <c r="P59" s="408"/>
      <c r="Q59" s="409"/>
    </row>
    <row r="60" ht="3.75" customHeight="1"/>
    <row r="61" spans="1:17" s="13" customFormat="1" ht="12" customHeight="1">
      <c r="A61" s="11"/>
      <c r="B61" s="432" t="s">
        <v>3</v>
      </c>
      <c r="C61" s="434" t="s">
        <v>61</v>
      </c>
      <c r="D61" s="12" t="s">
        <v>62</v>
      </c>
      <c r="E61" s="436" t="s">
        <v>63</v>
      </c>
      <c r="F61" s="436" t="s">
        <v>64</v>
      </c>
      <c r="G61" s="425" t="s">
        <v>65</v>
      </c>
      <c r="H61" s="11"/>
      <c r="I61" s="432" t="s">
        <v>3</v>
      </c>
      <c r="J61" s="434" t="s">
        <v>61</v>
      </c>
      <c r="K61" s="438" t="s">
        <v>144</v>
      </c>
      <c r="L61" s="439"/>
      <c r="M61" s="439"/>
      <c r="N61" s="440"/>
      <c r="O61" s="436" t="s">
        <v>63</v>
      </c>
      <c r="P61" s="436" t="s">
        <v>64</v>
      </c>
      <c r="Q61" s="425" t="s">
        <v>65</v>
      </c>
    </row>
    <row r="62" spans="1:20" s="13" customFormat="1" ht="16.5" customHeight="1">
      <c r="A62" s="11"/>
      <c r="B62" s="433"/>
      <c r="C62" s="435"/>
      <c r="D62" s="14" t="s">
        <v>67</v>
      </c>
      <c r="E62" s="437"/>
      <c r="F62" s="437"/>
      <c r="G62" s="409"/>
      <c r="H62" s="11"/>
      <c r="I62" s="433"/>
      <c r="J62" s="435"/>
      <c r="K62" s="416" t="s">
        <v>145</v>
      </c>
      <c r="L62" s="417"/>
      <c r="M62" s="417"/>
      <c r="N62" s="418"/>
      <c r="O62" s="437"/>
      <c r="P62" s="437"/>
      <c r="Q62" s="409"/>
      <c r="T62" s="15"/>
    </row>
    <row r="63" spans="1:17" ht="12" customHeight="1">
      <c r="A63" s="451">
        <v>27</v>
      </c>
      <c r="B63" s="459">
        <f>_xlfn.IFERROR(VLOOKUP($A63,'入力シート'!$B$54:$O$123,5,),"")</f>
      </c>
      <c r="C63" s="458">
        <f>_xlfn.IFERROR(VLOOKUP($A63,'入力シート'!$B$54:$O$123,6,),"")</f>
      </c>
      <c r="D63" s="111">
        <f>_xlfn.IFERROR(VLOOKUP($A63,'入力シート'!$B$54:$O$123,9,),"")</f>
      </c>
      <c r="E63" s="450"/>
      <c r="F63" s="450"/>
      <c r="G63" s="413"/>
      <c r="H63" s="451">
        <v>53</v>
      </c>
      <c r="I63" s="459">
        <f>_xlfn.IFERROR(VLOOKUP($H63,'入力シート'!$B$54:$O$123,5,),"")</f>
      </c>
      <c r="J63" s="458">
        <f>_xlfn.IFERROR(VLOOKUP($H63,'入力シート'!$B$54:$O$123,6,),"")</f>
      </c>
      <c r="K63" s="441">
        <f>_xlfn.IFERROR(VLOOKUP($H63,'入力シート'!$B$54:$O$123,9,),"")</f>
      </c>
      <c r="L63" s="442">
        <f>_xlfn.IFERROR(VLOOKUP($A63,'入力シート'!$B$54:$O$123,9,),"")</f>
      </c>
      <c r="M63" s="442">
        <f>_xlfn.IFERROR(VLOOKUP($A63,'入力シート'!$B$54:$O$123,9,),"")</f>
      </c>
      <c r="N63" s="443">
        <f>_xlfn.IFERROR(VLOOKUP($A63,'入力シート'!$B$54:$O$123,9,),"")</f>
      </c>
      <c r="O63" s="450"/>
      <c r="P63" s="450"/>
      <c r="Q63" s="413"/>
    </row>
    <row r="64" spans="1:17" ht="16.5" customHeight="1">
      <c r="A64" s="451"/>
      <c r="B64" s="428"/>
      <c r="C64" s="453"/>
      <c r="D64" s="63">
        <f>_xlfn.IFERROR(VLOOKUP($A63,'入力シート'!$B$54:$O$123,7,),"")</f>
      </c>
      <c r="E64" s="427"/>
      <c r="F64" s="427"/>
      <c r="G64" s="411"/>
      <c r="H64" s="451"/>
      <c r="I64" s="428"/>
      <c r="J64" s="453"/>
      <c r="K64" s="444">
        <f>_xlfn.IFERROR(VLOOKUP($H63,'入力シート'!$B$54:$O$123,7,),"")</f>
      </c>
      <c r="L64" s="445">
        <f>_xlfn.IFERROR(VLOOKUP($A63,'入力シート'!$B$54:$O$123,8,),"")</f>
      </c>
      <c r="M64" s="445">
        <f>_xlfn.IFERROR(VLOOKUP($A63,'入力シート'!$B$54:$O$123,8,),"")</f>
      </c>
      <c r="N64" s="446">
        <f>_xlfn.IFERROR(VLOOKUP($A63,'入力シート'!$B$54:$O$123,8,),"")</f>
      </c>
      <c r="O64" s="427"/>
      <c r="P64" s="427"/>
      <c r="Q64" s="411"/>
    </row>
    <row r="65" spans="1:17" ht="12" customHeight="1">
      <c r="A65" s="451">
        <v>28</v>
      </c>
      <c r="B65" s="428">
        <f>_xlfn.IFERROR(VLOOKUP($A65,'入力シート'!$B$54:$O$123,5,),"")</f>
      </c>
      <c r="C65" s="458">
        <f>_xlfn.IFERROR(VLOOKUP($A65,'入力シート'!$B$54:$O$123,6,),"")</f>
      </c>
      <c r="D65" s="110">
        <f>_xlfn.IFERROR(VLOOKUP($A65,'入力シート'!$B$54:$O$123,9,),"")</f>
      </c>
      <c r="E65" s="426"/>
      <c r="F65" s="426"/>
      <c r="G65" s="410"/>
      <c r="H65" s="451">
        <v>54</v>
      </c>
      <c r="I65" s="428">
        <f>_xlfn.IFERROR(VLOOKUP($H65,'入力シート'!$B$54:$O$123,5,),"")</f>
      </c>
      <c r="J65" s="458">
        <f>_xlfn.IFERROR(VLOOKUP($H65,'入力シート'!$B$54:$O$123,6,),"")</f>
      </c>
      <c r="K65" s="447">
        <f>_xlfn.IFERROR(VLOOKUP($H65,'入力シート'!$B$54:$O$123,9,),"")</f>
      </c>
      <c r="L65" s="448">
        <f>_xlfn.IFERROR(VLOOKUP($A65,'入力シート'!$B$54:$O$123,9,),"")</f>
      </c>
      <c r="M65" s="448">
        <f>_xlfn.IFERROR(VLOOKUP($A65,'入力シート'!$B$54:$O$123,9,),"")</f>
      </c>
      <c r="N65" s="449">
        <f>_xlfn.IFERROR(VLOOKUP($A65,'入力シート'!$B$54:$O$123,9,),"")</f>
      </c>
      <c r="O65" s="426"/>
      <c r="P65" s="426"/>
      <c r="Q65" s="410"/>
    </row>
    <row r="66" spans="1:17" ht="16.5" customHeight="1">
      <c r="A66" s="451"/>
      <c r="B66" s="428"/>
      <c r="C66" s="453"/>
      <c r="D66" s="63">
        <f>_xlfn.IFERROR(VLOOKUP($A65,'入力シート'!$B$54:$O$123,7,),"")</f>
      </c>
      <c r="E66" s="427"/>
      <c r="F66" s="427"/>
      <c r="G66" s="411"/>
      <c r="H66" s="451"/>
      <c r="I66" s="428"/>
      <c r="J66" s="453"/>
      <c r="K66" s="444">
        <f>_xlfn.IFERROR(VLOOKUP($H65,'入力シート'!$B$54:$O$123,7,),"")</f>
      </c>
      <c r="L66" s="445">
        <f>_xlfn.IFERROR(VLOOKUP($A65,'入力シート'!$B$54:$O$123,8,),"")</f>
      </c>
      <c r="M66" s="445">
        <f>_xlfn.IFERROR(VLOOKUP($A65,'入力シート'!$B$54:$O$123,8,),"")</f>
      </c>
      <c r="N66" s="446">
        <f>_xlfn.IFERROR(VLOOKUP($A65,'入力シート'!$B$54:$O$123,8,),"")</f>
      </c>
      <c r="O66" s="427"/>
      <c r="P66" s="427"/>
      <c r="Q66" s="411"/>
    </row>
    <row r="67" spans="1:17" ht="12" customHeight="1">
      <c r="A67" s="451">
        <v>29</v>
      </c>
      <c r="B67" s="428">
        <f>_xlfn.IFERROR(VLOOKUP($A67,'入力シート'!$B$54:$O$123,5,),"")</f>
      </c>
      <c r="C67" s="458">
        <f>_xlfn.IFERROR(VLOOKUP($A67,'入力シート'!$B$54:$O$123,6,),"")</f>
      </c>
      <c r="D67" s="110">
        <f>_xlfn.IFERROR(VLOOKUP($A67,'入力シート'!$B$54:$O$123,9,),"")</f>
      </c>
      <c r="E67" s="426"/>
      <c r="F67" s="426"/>
      <c r="G67" s="410"/>
      <c r="H67" s="451">
        <v>55</v>
      </c>
      <c r="I67" s="428">
        <f>_xlfn.IFERROR(VLOOKUP($H67,'入力シート'!$B$54:$O$123,5,),"")</f>
      </c>
      <c r="J67" s="458">
        <f>_xlfn.IFERROR(VLOOKUP($H67,'入力シート'!$B$54:$O$123,6,),"")</f>
      </c>
      <c r="K67" s="447">
        <f>_xlfn.IFERROR(VLOOKUP($H67,'入力シート'!$B$54:$O$123,9,),"")</f>
      </c>
      <c r="L67" s="448">
        <f>_xlfn.IFERROR(VLOOKUP($A67,'入力シート'!$B$54:$O$123,9,),"")</f>
      </c>
      <c r="M67" s="448">
        <f>_xlfn.IFERROR(VLOOKUP($A67,'入力シート'!$B$54:$O$123,9,),"")</f>
      </c>
      <c r="N67" s="449">
        <f>_xlfn.IFERROR(VLOOKUP($A67,'入力シート'!$B$54:$O$123,9,),"")</f>
      </c>
      <c r="O67" s="426"/>
      <c r="P67" s="426"/>
      <c r="Q67" s="410"/>
    </row>
    <row r="68" spans="1:17" ht="16.5" customHeight="1">
      <c r="A68" s="451"/>
      <c r="B68" s="428"/>
      <c r="C68" s="453"/>
      <c r="D68" s="63">
        <f>_xlfn.IFERROR(VLOOKUP($A67,'入力シート'!$B$54:$O$123,7,),"")</f>
      </c>
      <c r="E68" s="427"/>
      <c r="F68" s="427"/>
      <c r="G68" s="411"/>
      <c r="H68" s="451"/>
      <c r="I68" s="428"/>
      <c r="J68" s="453"/>
      <c r="K68" s="444">
        <f>_xlfn.IFERROR(VLOOKUP($H67,'入力シート'!$B$54:$O$123,7,),"")</f>
      </c>
      <c r="L68" s="445">
        <f>_xlfn.IFERROR(VLOOKUP($A67,'入力シート'!$B$54:$O$123,8,),"")</f>
      </c>
      <c r="M68" s="445">
        <f>_xlfn.IFERROR(VLOOKUP($A67,'入力シート'!$B$54:$O$123,8,),"")</f>
      </c>
      <c r="N68" s="446">
        <f>_xlfn.IFERROR(VLOOKUP($A67,'入力シート'!$B$54:$O$123,8,),"")</f>
      </c>
      <c r="O68" s="427"/>
      <c r="P68" s="427"/>
      <c r="Q68" s="411"/>
    </row>
    <row r="69" spans="1:17" ht="12" customHeight="1">
      <c r="A69" s="451">
        <v>30</v>
      </c>
      <c r="B69" s="428">
        <f>_xlfn.IFERROR(VLOOKUP($A69,'入力シート'!$B$54:$O$123,5,),"")</f>
      </c>
      <c r="C69" s="458">
        <f>_xlfn.IFERROR(VLOOKUP($A69,'入力シート'!$B$54:$O$123,6,),"")</f>
      </c>
      <c r="D69" s="110">
        <f>_xlfn.IFERROR(VLOOKUP($A69,'入力シート'!$B$54:$O$123,9,),"")</f>
      </c>
      <c r="E69" s="426"/>
      <c r="F69" s="426"/>
      <c r="G69" s="410"/>
      <c r="H69" s="451">
        <v>56</v>
      </c>
      <c r="I69" s="428">
        <f>_xlfn.IFERROR(VLOOKUP($H69,'入力シート'!$B$54:$O$123,5,),"")</f>
      </c>
      <c r="J69" s="458">
        <f>_xlfn.IFERROR(VLOOKUP($H69,'入力シート'!$B$54:$O$123,6,),"")</f>
      </c>
      <c r="K69" s="447">
        <f>_xlfn.IFERROR(VLOOKUP($H69,'入力シート'!$B$54:$O$123,9,),"")</f>
      </c>
      <c r="L69" s="448">
        <f>_xlfn.IFERROR(VLOOKUP($A69,'入力シート'!$B$54:$O$123,9,),"")</f>
      </c>
      <c r="M69" s="448">
        <f>_xlfn.IFERROR(VLOOKUP($A69,'入力シート'!$B$54:$O$123,9,),"")</f>
      </c>
      <c r="N69" s="449">
        <f>_xlfn.IFERROR(VLOOKUP($A69,'入力シート'!$B$54:$O$123,9,),"")</f>
      </c>
      <c r="O69" s="426"/>
      <c r="P69" s="426"/>
      <c r="Q69" s="410"/>
    </row>
    <row r="70" spans="1:17" ht="16.5" customHeight="1">
      <c r="A70" s="451"/>
      <c r="B70" s="428"/>
      <c r="C70" s="453"/>
      <c r="D70" s="63">
        <f>_xlfn.IFERROR(VLOOKUP($A69,'入力シート'!$B$54:$O$123,7,),"")</f>
      </c>
      <c r="E70" s="427"/>
      <c r="F70" s="427"/>
      <c r="G70" s="411"/>
      <c r="H70" s="451"/>
      <c r="I70" s="428"/>
      <c r="J70" s="453"/>
      <c r="K70" s="444">
        <f>_xlfn.IFERROR(VLOOKUP($H69,'入力シート'!$B$54:$O$123,7,),"")</f>
      </c>
      <c r="L70" s="445">
        <f>_xlfn.IFERROR(VLOOKUP($A69,'入力シート'!$B$54:$O$123,8,),"")</f>
      </c>
      <c r="M70" s="445">
        <f>_xlfn.IFERROR(VLOOKUP($A69,'入力シート'!$B$54:$O$123,8,),"")</f>
      </c>
      <c r="N70" s="446">
        <f>_xlfn.IFERROR(VLOOKUP($A69,'入力シート'!$B$54:$O$123,8,),"")</f>
      </c>
      <c r="O70" s="427"/>
      <c r="P70" s="427"/>
      <c r="Q70" s="411"/>
    </row>
    <row r="71" spans="1:17" ht="12" customHeight="1">
      <c r="A71" s="451">
        <v>31</v>
      </c>
      <c r="B71" s="428">
        <f>_xlfn.IFERROR(VLOOKUP($A71,'入力シート'!$B$54:$O$123,5,),"")</f>
      </c>
      <c r="C71" s="458">
        <f>_xlfn.IFERROR(VLOOKUP($A71,'入力シート'!$B$54:$O$123,6,),"")</f>
      </c>
      <c r="D71" s="110">
        <f>_xlfn.IFERROR(VLOOKUP($A71,'入力シート'!$B$54:$O$123,9,),"")</f>
      </c>
      <c r="E71" s="426"/>
      <c r="F71" s="426"/>
      <c r="G71" s="410"/>
      <c r="H71" s="451">
        <v>57</v>
      </c>
      <c r="I71" s="428">
        <f>_xlfn.IFERROR(VLOOKUP($H71,'入力シート'!$B$54:$O$123,5,),"")</f>
      </c>
      <c r="J71" s="458">
        <f>_xlfn.IFERROR(VLOOKUP($H71,'入力シート'!$B$54:$O$123,6,),"")</f>
      </c>
      <c r="K71" s="447">
        <f>_xlfn.IFERROR(VLOOKUP($H71,'入力シート'!$B$54:$O$123,9,),"")</f>
      </c>
      <c r="L71" s="448">
        <f>_xlfn.IFERROR(VLOOKUP($A71,'入力シート'!$B$54:$O$123,9,),"")</f>
      </c>
      <c r="M71" s="448">
        <f>_xlfn.IFERROR(VLOOKUP($A71,'入力シート'!$B$54:$O$123,9,),"")</f>
      </c>
      <c r="N71" s="449">
        <f>_xlfn.IFERROR(VLOOKUP($A71,'入力シート'!$B$54:$O$123,9,),"")</f>
      </c>
      <c r="O71" s="426"/>
      <c r="P71" s="426"/>
      <c r="Q71" s="410"/>
    </row>
    <row r="72" spans="1:17" ht="16.5" customHeight="1">
      <c r="A72" s="451"/>
      <c r="B72" s="428"/>
      <c r="C72" s="453"/>
      <c r="D72" s="63">
        <f>_xlfn.IFERROR(VLOOKUP($A71,'入力シート'!$B$54:$O$123,7,),"")</f>
      </c>
      <c r="E72" s="427"/>
      <c r="F72" s="427"/>
      <c r="G72" s="411"/>
      <c r="H72" s="451"/>
      <c r="I72" s="428"/>
      <c r="J72" s="453"/>
      <c r="K72" s="444">
        <f>_xlfn.IFERROR(VLOOKUP($H71,'入力シート'!$B$54:$O$123,7,),"")</f>
      </c>
      <c r="L72" s="445">
        <f>_xlfn.IFERROR(VLOOKUP($A71,'入力シート'!$B$54:$O$123,8,),"")</f>
      </c>
      <c r="M72" s="445">
        <f>_xlfn.IFERROR(VLOOKUP($A71,'入力シート'!$B$54:$O$123,8,),"")</f>
      </c>
      <c r="N72" s="446">
        <f>_xlfn.IFERROR(VLOOKUP($A71,'入力シート'!$B$54:$O$123,8,),"")</f>
      </c>
      <c r="O72" s="427"/>
      <c r="P72" s="427"/>
      <c r="Q72" s="411"/>
    </row>
    <row r="73" spans="1:17" ht="12" customHeight="1">
      <c r="A73" s="451">
        <v>32</v>
      </c>
      <c r="B73" s="428">
        <f>_xlfn.IFERROR(VLOOKUP($A73,'入力シート'!$B$54:$O$123,5,),"")</f>
      </c>
      <c r="C73" s="458">
        <f>_xlfn.IFERROR(VLOOKUP($A73,'入力シート'!$B$54:$O$123,6,),"")</f>
      </c>
      <c r="D73" s="110">
        <f>_xlfn.IFERROR(VLOOKUP($A73,'入力シート'!$B$54:$O$123,9,),"")</f>
      </c>
      <c r="E73" s="426"/>
      <c r="F73" s="426"/>
      <c r="G73" s="410"/>
      <c r="H73" s="451">
        <v>58</v>
      </c>
      <c r="I73" s="428">
        <f>_xlfn.IFERROR(VLOOKUP($H73,'入力シート'!$B$54:$O$123,5,),"")</f>
      </c>
      <c r="J73" s="458">
        <f>_xlfn.IFERROR(VLOOKUP($H73,'入力シート'!$B$54:$O$123,6,),"")</f>
      </c>
      <c r="K73" s="447">
        <f>_xlfn.IFERROR(VLOOKUP($H73,'入力シート'!$B$54:$O$123,9,),"")</f>
      </c>
      <c r="L73" s="448">
        <f>_xlfn.IFERROR(VLOOKUP($A73,'入力シート'!$B$54:$O$123,9,),"")</f>
      </c>
      <c r="M73" s="448">
        <f>_xlfn.IFERROR(VLOOKUP($A73,'入力シート'!$B$54:$O$123,9,),"")</f>
      </c>
      <c r="N73" s="449">
        <f>_xlfn.IFERROR(VLOOKUP($A73,'入力シート'!$B$54:$O$123,9,),"")</f>
      </c>
      <c r="O73" s="426"/>
      <c r="P73" s="426"/>
      <c r="Q73" s="410"/>
    </row>
    <row r="74" spans="1:17" ht="16.5" customHeight="1">
      <c r="A74" s="451"/>
      <c r="B74" s="428"/>
      <c r="C74" s="453"/>
      <c r="D74" s="63">
        <f>_xlfn.IFERROR(VLOOKUP($A73,'入力シート'!$B$54:$O$123,7,),"")</f>
      </c>
      <c r="E74" s="427"/>
      <c r="F74" s="427"/>
      <c r="G74" s="411"/>
      <c r="H74" s="451"/>
      <c r="I74" s="428"/>
      <c r="J74" s="453"/>
      <c r="K74" s="444">
        <f>_xlfn.IFERROR(VLOOKUP($H73,'入力シート'!$B$54:$O$123,7,),"")</f>
      </c>
      <c r="L74" s="445">
        <f>_xlfn.IFERROR(VLOOKUP($A73,'入力シート'!$B$54:$O$123,8,),"")</f>
      </c>
      <c r="M74" s="445">
        <f>_xlfn.IFERROR(VLOOKUP($A73,'入力シート'!$B$54:$O$123,8,),"")</f>
      </c>
      <c r="N74" s="446">
        <f>_xlfn.IFERROR(VLOOKUP($A73,'入力シート'!$B$54:$O$123,8,),"")</f>
      </c>
      <c r="O74" s="427"/>
      <c r="P74" s="427"/>
      <c r="Q74" s="411"/>
    </row>
    <row r="75" spans="1:17" ht="12" customHeight="1">
      <c r="A75" s="451">
        <v>33</v>
      </c>
      <c r="B75" s="428">
        <f>_xlfn.IFERROR(VLOOKUP($A75,'入力シート'!$B$54:$O$123,5,),"")</f>
      </c>
      <c r="C75" s="458">
        <f>_xlfn.IFERROR(VLOOKUP($A75,'入力シート'!$B$54:$O$123,6,),"")</f>
      </c>
      <c r="D75" s="110">
        <f>_xlfn.IFERROR(VLOOKUP($A75,'入力シート'!$B$54:$O$123,9,),"")</f>
      </c>
      <c r="E75" s="426"/>
      <c r="F75" s="426"/>
      <c r="G75" s="410"/>
      <c r="H75" s="451">
        <v>59</v>
      </c>
      <c r="I75" s="428">
        <f>_xlfn.IFERROR(VLOOKUP($H75,'入力シート'!$B$54:$O$123,5,),"")</f>
      </c>
      <c r="J75" s="458">
        <f>_xlfn.IFERROR(VLOOKUP($H75,'入力シート'!$B$54:$O$123,6,),"")</f>
      </c>
      <c r="K75" s="447">
        <f>_xlfn.IFERROR(VLOOKUP($H75,'入力シート'!$B$54:$O$123,9,),"")</f>
      </c>
      <c r="L75" s="448">
        <f>_xlfn.IFERROR(VLOOKUP($A75,'入力シート'!$B$54:$O$123,9,),"")</f>
      </c>
      <c r="M75" s="448">
        <f>_xlfn.IFERROR(VLOOKUP($A75,'入力シート'!$B$54:$O$123,9,),"")</f>
      </c>
      <c r="N75" s="449">
        <f>_xlfn.IFERROR(VLOOKUP($A75,'入力シート'!$B$54:$O$123,9,),"")</f>
      </c>
      <c r="O75" s="426"/>
      <c r="P75" s="426"/>
      <c r="Q75" s="410"/>
    </row>
    <row r="76" spans="1:17" ht="16.5" customHeight="1">
      <c r="A76" s="451"/>
      <c r="B76" s="428"/>
      <c r="C76" s="453"/>
      <c r="D76" s="63">
        <f>_xlfn.IFERROR(VLOOKUP($A75,'入力シート'!$B$54:$O$123,7,),"")</f>
      </c>
      <c r="E76" s="427"/>
      <c r="F76" s="427"/>
      <c r="G76" s="411"/>
      <c r="H76" s="451"/>
      <c r="I76" s="428"/>
      <c r="J76" s="453"/>
      <c r="K76" s="444">
        <f>_xlfn.IFERROR(VLOOKUP($H75,'入力シート'!$B$54:$O$123,7,),"")</f>
      </c>
      <c r="L76" s="445">
        <f>_xlfn.IFERROR(VLOOKUP($A75,'入力シート'!$B$54:$O$123,8,),"")</f>
      </c>
      <c r="M76" s="445">
        <f>_xlfn.IFERROR(VLOOKUP($A75,'入力シート'!$B$54:$O$123,8,),"")</f>
      </c>
      <c r="N76" s="446">
        <f>_xlfn.IFERROR(VLOOKUP($A75,'入力シート'!$B$54:$O$123,8,),"")</f>
      </c>
      <c r="O76" s="427"/>
      <c r="P76" s="427"/>
      <c r="Q76" s="411"/>
    </row>
    <row r="77" spans="1:17" ht="12" customHeight="1">
      <c r="A77" s="451">
        <v>34</v>
      </c>
      <c r="B77" s="428">
        <f>_xlfn.IFERROR(VLOOKUP($A77,'入力シート'!$B$54:$O$123,5,),"")</f>
      </c>
      <c r="C77" s="458">
        <f>_xlfn.IFERROR(VLOOKUP($A77,'入力シート'!$B$54:$O$123,6,),"")</f>
      </c>
      <c r="D77" s="110">
        <f>_xlfn.IFERROR(VLOOKUP($A77,'入力シート'!$B$54:$O$123,9,),"")</f>
      </c>
      <c r="E77" s="426"/>
      <c r="F77" s="426"/>
      <c r="G77" s="410"/>
      <c r="H77" s="451">
        <v>60</v>
      </c>
      <c r="I77" s="428">
        <f>_xlfn.IFERROR(VLOOKUP($H77,'入力シート'!$B$54:$O$123,5,),"")</f>
      </c>
      <c r="J77" s="458">
        <f>_xlfn.IFERROR(VLOOKUP($H77,'入力シート'!$B$54:$O$123,6,),"")</f>
      </c>
      <c r="K77" s="447">
        <f>_xlfn.IFERROR(VLOOKUP($H77,'入力シート'!$B$54:$O$123,9,),"")</f>
      </c>
      <c r="L77" s="448">
        <f>_xlfn.IFERROR(VLOOKUP($A77,'入力シート'!$B$54:$O$123,9,),"")</f>
      </c>
      <c r="M77" s="448">
        <f>_xlfn.IFERROR(VLOOKUP($A77,'入力シート'!$B$54:$O$123,9,),"")</f>
      </c>
      <c r="N77" s="449">
        <f>_xlfn.IFERROR(VLOOKUP($A77,'入力シート'!$B$54:$O$123,9,),"")</f>
      </c>
      <c r="O77" s="426"/>
      <c r="P77" s="426"/>
      <c r="Q77" s="410"/>
    </row>
    <row r="78" spans="1:17" ht="16.5" customHeight="1">
      <c r="A78" s="451"/>
      <c r="B78" s="428"/>
      <c r="C78" s="453"/>
      <c r="D78" s="63">
        <f>_xlfn.IFERROR(VLOOKUP($A77,'入力シート'!$B$54:$O$123,7,),"")</f>
      </c>
      <c r="E78" s="427"/>
      <c r="F78" s="427"/>
      <c r="G78" s="411"/>
      <c r="H78" s="451"/>
      <c r="I78" s="428"/>
      <c r="J78" s="453"/>
      <c r="K78" s="444">
        <f>_xlfn.IFERROR(VLOOKUP($H77,'入力シート'!$B$54:$O$123,7,),"")</f>
      </c>
      <c r="L78" s="445">
        <f>_xlfn.IFERROR(VLOOKUP($A77,'入力シート'!$B$54:$O$123,8,),"")</f>
      </c>
      <c r="M78" s="445">
        <f>_xlfn.IFERROR(VLOOKUP($A77,'入力シート'!$B$54:$O$123,8,),"")</f>
      </c>
      <c r="N78" s="446">
        <f>_xlfn.IFERROR(VLOOKUP($A77,'入力シート'!$B$54:$O$123,8,),"")</f>
      </c>
      <c r="O78" s="427"/>
      <c r="P78" s="427"/>
      <c r="Q78" s="411"/>
    </row>
    <row r="79" spans="1:17" ht="12" customHeight="1">
      <c r="A79" s="451">
        <v>35</v>
      </c>
      <c r="B79" s="428">
        <f>_xlfn.IFERROR(VLOOKUP($A79,'入力シート'!$B$54:$O$123,5,),"")</f>
      </c>
      <c r="C79" s="458">
        <f>_xlfn.IFERROR(VLOOKUP($A79,'入力シート'!$B$54:$O$123,6,),"")</f>
      </c>
      <c r="D79" s="110">
        <f>_xlfn.IFERROR(VLOOKUP($A79,'入力シート'!$B$54:$O$123,9,),"")</f>
      </c>
      <c r="E79" s="426"/>
      <c r="F79" s="426"/>
      <c r="G79" s="410"/>
      <c r="H79" s="451">
        <v>61</v>
      </c>
      <c r="I79" s="428">
        <f>_xlfn.IFERROR(VLOOKUP($H79,'入力シート'!$B$54:$O$123,5,),"")</f>
      </c>
      <c r="J79" s="458">
        <f>_xlfn.IFERROR(VLOOKUP($H79,'入力シート'!$B$54:$O$123,6,),"")</f>
      </c>
      <c r="K79" s="447">
        <f>_xlfn.IFERROR(VLOOKUP($H79,'入力シート'!$B$54:$O$123,9,),"")</f>
      </c>
      <c r="L79" s="448">
        <f>_xlfn.IFERROR(VLOOKUP($A79,'入力シート'!$B$54:$O$123,9,),"")</f>
      </c>
      <c r="M79" s="448">
        <f>_xlfn.IFERROR(VLOOKUP($A79,'入力シート'!$B$54:$O$123,9,),"")</f>
      </c>
      <c r="N79" s="449">
        <f>_xlfn.IFERROR(VLOOKUP($A79,'入力シート'!$B$54:$O$123,9,),"")</f>
      </c>
      <c r="O79" s="426"/>
      <c r="P79" s="426"/>
      <c r="Q79" s="410"/>
    </row>
    <row r="80" spans="1:17" ht="16.5" customHeight="1">
      <c r="A80" s="451"/>
      <c r="B80" s="428"/>
      <c r="C80" s="453"/>
      <c r="D80" s="63">
        <f>_xlfn.IFERROR(VLOOKUP($A79,'入力シート'!$B$54:$O$123,7,),"")</f>
      </c>
      <c r="E80" s="427"/>
      <c r="F80" s="427"/>
      <c r="G80" s="411"/>
      <c r="H80" s="451"/>
      <c r="I80" s="428"/>
      <c r="J80" s="453"/>
      <c r="K80" s="444">
        <f>_xlfn.IFERROR(VLOOKUP($H79,'入力シート'!$B$54:$O$123,7,),"")</f>
      </c>
      <c r="L80" s="445">
        <f>_xlfn.IFERROR(VLOOKUP($A79,'入力シート'!$B$54:$O$123,8,),"")</f>
      </c>
      <c r="M80" s="445">
        <f>_xlfn.IFERROR(VLOOKUP($A79,'入力シート'!$B$54:$O$123,8,),"")</f>
      </c>
      <c r="N80" s="446">
        <f>_xlfn.IFERROR(VLOOKUP($A79,'入力シート'!$B$54:$O$123,8,),"")</f>
      </c>
      <c r="O80" s="427"/>
      <c r="P80" s="427"/>
      <c r="Q80" s="411"/>
    </row>
    <row r="81" spans="1:17" ht="12" customHeight="1">
      <c r="A81" s="451">
        <v>36</v>
      </c>
      <c r="B81" s="428">
        <f>_xlfn.IFERROR(VLOOKUP($A81,'入力シート'!$B$54:$O$123,5,),"")</f>
      </c>
      <c r="C81" s="458">
        <f>_xlfn.IFERROR(VLOOKUP($A81,'入力シート'!$B$54:$O$123,6,),"")</f>
      </c>
      <c r="D81" s="110">
        <f>_xlfn.IFERROR(VLOOKUP($A81,'入力シート'!$B$54:$O$123,9,),"")</f>
      </c>
      <c r="E81" s="426"/>
      <c r="F81" s="426"/>
      <c r="G81" s="410"/>
      <c r="H81" s="451">
        <v>62</v>
      </c>
      <c r="I81" s="428">
        <f>_xlfn.IFERROR(VLOOKUP($H81,'入力シート'!$B$54:$O$123,5,),"")</f>
      </c>
      <c r="J81" s="458">
        <f>_xlfn.IFERROR(VLOOKUP($H81,'入力シート'!$B$54:$O$123,6,),"")</f>
      </c>
      <c r="K81" s="447">
        <f>_xlfn.IFERROR(VLOOKUP($H81,'入力シート'!$B$54:$O$123,9,),"")</f>
      </c>
      <c r="L81" s="448">
        <f>_xlfn.IFERROR(VLOOKUP($A81,'入力シート'!$B$54:$O$123,9,),"")</f>
      </c>
      <c r="M81" s="448">
        <f>_xlfn.IFERROR(VLOOKUP($A81,'入力シート'!$B$54:$O$123,9,),"")</f>
      </c>
      <c r="N81" s="449">
        <f>_xlfn.IFERROR(VLOOKUP($A81,'入力シート'!$B$54:$O$123,9,),"")</f>
      </c>
      <c r="O81" s="426"/>
      <c r="P81" s="426"/>
      <c r="Q81" s="410"/>
    </row>
    <row r="82" spans="1:17" ht="16.5" customHeight="1">
      <c r="A82" s="451"/>
      <c r="B82" s="428"/>
      <c r="C82" s="453"/>
      <c r="D82" s="63">
        <f>_xlfn.IFERROR(VLOOKUP($A81,'入力シート'!$B$54:$O$123,7,),"")</f>
      </c>
      <c r="E82" s="427"/>
      <c r="F82" s="427"/>
      <c r="G82" s="411"/>
      <c r="H82" s="451"/>
      <c r="I82" s="428"/>
      <c r="J82" s="453"/>
      <c r="K82" s="444">
        <f>_xlfn.IFERROR(VLOOKUP($H81,'入力シート'!$B$54:$O$123,7,),"")</f>
      </c>
      <c r="L82" s="445">
        <f>_xlfn.IFERROR(VLOOKUP($A81,'入力シート'!$B$54:$O$123,8,),"")</f>
      </c>
      <c r="M82" s="445">
        <f>_xlfn.IFERROR(VLOOKUP($A81,'入力シート'!$B$54:$O$123,8,),"")</f>
      </c>
      <c r="N82" s="446">
        <f>_xlfn.IFERROR(VLOOKUP($A81,'入力シート'!$B$54:$O$123,8,),"")</f>
      </c>
      <c r="O82" s="427"/>
      <c r="P82" s="427"/>
      <c r="Q82" s="411"/>
    </row>
    <row r="83" spans="1:17" ht="12" customHeight="1">
      <c r="A83" s="451">
        <v>37</v>
      </c>
      <c r="B83" s="428">
        <f>_xlfn.IFERROR(VLOOKUP($A83,'入力シート'!$B$54:$O$123,5,),"")</f>
      </c>
      <c r="C83" s="458">
        <f>_xlfn.IFERROR(VLOOKUP($A83,'入力シート'!$B$54:$O$123,6,),"")</f>
      </c>
      <c r="D83" s="110">
        <f>_xlfn.IFERROR(VLOOKUP($A83,'入力シート'!$B$54:$O$123,9,),"")</f>
      </c>
      <c r="E83" s="426"/>
      <c r="F83" s="426"/>
      <c r="G83" s="410"/>
      <c r="H83" s="451">
        <v>63</v>
      </c>
      <c r="I83" s="428">
        <f>_xlfn.IFERROR(VLOOKUP($H83,'入力シート'!$B$54:$O$123,5,),"")</f>
      </c>
      <c r="J83" s="458">
        <f>_xlfn.IFERROR(VLOOKUP($H83,'入力シート'!$B$54:$O$123,6,),"")</f>
      </c>
      <c r="K83" s="447">
        <f>_xlfn.IFERROR(VLOOKUP($H83,'入力シート'!$B$54:$O$123,9,),"")</f>
      </c>
      <c r="L83" s="448">
        <f>_xlfn.IFERROR(VLOOKUP($A83,'入力シート'!$B$54:$O$123,9,),"")</f>
      </c>
      <c r="M83" s="448">
        <f>_xlfn.IFERROR(VLOOKUP($A83,'入力シート'!$B$54:$O$123,9,),"")</f>
      </c>
      <c r="N83" s="449">
        <f>_xlfn.IFERROR(VLOOKUP($A83,'入力シート'!$B$54:$O$123,9,),"")</f>
      </c>
      <c r="O83" s="426"/>
      <c r="P83" s="426"/>
      <c r="Q83" s="410"/>
    </row>
    <row r="84" spans="1:17" ht="16.5" customHeight="1">
      <c r="A84" s="451"/>
      <c r="B84" s="428"/>
      <c r="C84" s="453"/>
      <c r="D84" s="63">
        <f>_xlfn.IFERROR(VLOOKUP($A83,'入力シート'!$B$54:$O$123,7,),"")</f>
      </c>
      <c r="E84" s="427"/>
      <c r="F84" s="427"/>
      <c r="G84" s="411"/>
      <c r="H84" s="451"/>
      <c r="I84" s="428"/>
      <c r="J84" s="453"/>
      <c r="K84" s="444">
        <f>_xlfn.IFERROR(VLOOKUP($H83,'入力シート'!$B$54:$O$123,7,),"")</f>
      </c>
      <c r="L84" s="445">
        <f>_xlfn.IFERROR(VLOOKUP($A83,'入力シート'!$B$54:$O$123,8,),"")</f>
      </c>
      <c r="M84" s="445">
        <f>_xlfn.IFERROR(VLOOKUP($A83,'入力シート'!$B$54:$O$123,8,),"")</f>
      </c>
      <c r="N84" s="446">
        <f>_xlfn.IFERROR(VLOOKUP($A83,'入力シート'!$B$54:$O$123,8,),"")</f>
      </c>
      <c r="O84" s="427"/>
      <c r="P84" s="427"/>
      <c r="Q84" s="411"/>
    </row>
    <row r="85" spans="1:17" ht="12" customHeight="1">
      <c r="A85" s="451">
        <v>38</v>
      </c>
      <c r="B85" s="428">
        <f>_xlfn.IFERROR(VLOOKUP($A85,'入力シート'!$B$54:$O$123,5,),"")</f>
      </c>
      <c r="C85" s="458">
        <f>_xlfn.IFERROR(VLOOKUP($A85,'入力シート'!$B$54:$O$123,6,),"")</f>
      </c>
      <c r="D85" s="110">
        <f>_xlfn.IFERROR(VLOOKUP($A85,'入力シート'!$B$54:$O$123,9,),"")</f>
      </c>
      <c r="E85" s="426"/>
      <c r="F85" s="426"/>
      <c r="G85" s="410"/>
      <c r="H85" s="451">
        <v>64</v>
      </c>
      <c r="I85" s="428">
        <f>_xlfn.IFERROR(VLOOKUP($H85,'入力シート'!$B$54:$O$123,5,),"")</f>
      </c>
      <c r="J85" s="458">
        <f>_xlfn.IFERROR(VLOOKUP($H85,'入力シート'!$B$54:$O$123,6,),"")</f>
      </c>
      <c r="K85" s="447">
        <f>_xlfn.IFERROR(VLOOKUP($H85,'入力シート'!$B$54:$O$123,9,),"")</f>
      </c>
      <c r="L85" s="448">
        <f>_xlfn.IFERROR(VLOOKUP($A85,'入力シート'!$B$54:$O$123,9,),"")</f>
      </c>
      <c r="M85" s="448">
        <f>_xlfn.IFERROR(VLOOKUP($A85,'入力シート'!$B$54:$O$123,9,),"")</f>
      </c>
      <c r="N85" s="449">
        <f>_xlfn.IFERROR(VLOOKUP($A85,'入力シート'!$B$54:$O$123,9,),"")</f>
      </c>
      <c r="O85" s="426"/>
      <c r="P85" s="426"/>
      <c r="Q85" s="410"/>
    </row>
    <row r="86" spans="1:17" ht="16.5" customHeight="1">
      <c r="A86" s="451"/>
      <c r="B86" s="428"/>
      <c r="C86" s="453"/>
      <c r="D86" s="63">
        <f>_xlfn.IFERROR(VLOOKUP($A85,'入力シート'!$B$54:$O$123,7,),"")</f>
      </c>
      <c r="E86" s="427"/>
      <c r="F86" s="427"/>
      <c r="G86" s="411"/>
      <c r="H86" s="451"/>
      <c r="I86" s="428"/>
      <c r="J86" s="453"/>
      <c r="K86" s="444">
        <f>_xlfn.IFERROR(VLOOKUP($H85,'入力シート'!$B$54:$O$123,7,),"")</f>
      </c>
      <c r="L86" s="445">
        <f>_xlfn.IFERROR(VLOOKUP($A85,'入力シート'!$B$54:$O$123,8,),"")</f>
      </c>
      <c r="M86" s="445">
        <f>_xlfn.IFERROR(VLOOKUP($A85,'入力シート'!$B$54:$O$123,8,),"")</f>
      </c>
      <c r="N86" s="446">
        <f>_xlfn.IFERROR(VLOOKUP($A85,'入力シート'!$B$54:$O$123,8,),"")</f>
      </c>
      <c r="O86" s="427"/>
      <c r="P86" s="427"/>
      <c r="Q86" s="411"/>
    </row>
    <row r="87" spans="1:17" ht="12" customHeight="1">
      <c r="A87" s="451">
        <v>39</v>
      </c>
      <c r="B87" s="428">
        <f>_xlfn.IFERROR(VLOOKUP($A87,'入力シート'!$B$54:$O$123,5,),"")</f>
      </c>
      <c r="C87" s="458">
        <f>_xlfn.IFERROR(VLOOKUP($A87,'入力シート'!$B$54:$O$123,6,),"")</f>
      </c>
      <c r="D87" s="110">
        <f>_xlfn.IFERROR(VLOOKUP($A87,'入力シート'!$B$54:$O$123,9,),"")</f>
      </c>
      <c r="E87" s="426"/>
      <c r="F87" s="426"/>
      <c r="G87" s="410"/>
      <c r="H87" s="451">
        <v>65</v>
      </c>
      <c r="I87" s="428">
        <f>_xlfn.IFERROR(VLOOKUP($H87,'入力シート'!$B$54:$O$123,5,),"")</f>
      </c>
      <c r="J87" s="458">
        <f>_xlfn.IFERROR(VLOOKUP($H87,'入力シート'!$B$54:$O$123,6,),"")</f>
      </c>
      <c r="K87" s="447">
        <f>_xlfn.IFERROR(VLOOKUP($H87,'入力シート'!$B$54:$O$123,9,),"")</f>
      </c>
      <c r="L87" s="448">
        <f>_xlfn.IFERROR(VLOOKUP($A87,'入力シート'!$B$54:$O$123,9,),"")</f>
      </c>
      <c r="M87" s="448">
        <f>_xlfn.IFERROR(VLOOKUP($A87,'入力シート'!$B$54:$O$123,9,),"")</f>
      </c>
      <c r="N87" s="449">
        <f>_xlfn.IFERROR(VLOOKUP($A87,'入力シート'!$B$54:$O$123,9,),"")</f>
      </c>
      <c r="O87" s="426"/>
      <c r="P87" s="426"/>
      <c r="Q87" s="410"/>
    </row>
    <row r="88" spans="1:17" ht="16.5" customHeight="1">
      <c r="A88" s="451"/>
      <c r="B88" s="428"/>
      <c r="C88" s="453"/>
      <c r="D88" s="63">
        <f>_xlfn.IFERROR(VLOOKUP($A87,'入力シート'!$B$54:$O$123,7,),"")</f>
      </c>
      <c r="E88" s="427"/>
      <c r="F88" s="427"/>
      <c r="G88" s="411"/>
      <c r="H88" s="451"/>
      <c r="I88" s="428"/>
      <c r="J88" s="453"/>
      <c r="K88" s="444">
        <f>_xlfn.IFERROR(VLOOKUP($H87,'入力シート'!$B$54:$O$123,7,),"")</f>
      </c>
      <c r="L88" s="445">
        <f>_xlfn.IFERROR(VLOOKUP($A87,'入力シート'!$B$54:$O$123,8,),"")</f>
      </c>
      <c r="M88" s="445">
        <f>_xlfn.IFERROR(VLOOKUP($A87,'入力シート'!$B$54:$O$123,8,),"")</f>
      </c>
      <c r="N88" s="446">
        <f>_xlfn.IFERROR(VLOOKUP($A87,'入力シート'!$B$54:$O$123,8,),"")</f>
      </c>
      <c r="O88" s="427"/>
      <c r="P88" s="427"/>
      <c r="Q88" s="411"/>
    </row>
    <row r="89" spans="1:17" ht="12" customHeight="1">
      <c r="A89" s="451">
        <v>40</v>
      </c>
      <c r="B89" s="428">
        <f>_xlfn.IFERROR(VLOOKUP($A89,'入力シート'!$B$54:$O$123,5,),"")</f>
      </c>
      <c r="C89" s="458">
        <f>_xlfn.IFERROR(VLOOKUP($A89,'入力シート'!$B$54:$O$123,6,),"")</f>
      </c>
      <c r="D89" s="110">
        <f>_xlfn.IFERROR(VLOOKUP($A89,'入力シート'!$B$54:$O$123,9,),"")</f>
      </c>
      <c r="E89" s="426"/>
      <c r="F89" s="426"/>
      <c r="G89" s="410"/>
      <c r="H89" s="451">
        <v>66</v>
      </c>
      <c r="I89" s="428">
        <f>_xlfn.IFERROR(VLOOKUP($H89,'入力シート'!$B$54:$O$123,5,),"")</f>
      </c>
      <c r="J89" s="458">
        <f>_xlfn.IFERROR(VLOOKUP($H89,'入力シート'!$B$54:$O$123,6,),"")</f>
      </c>
      <c r="K89" s="447">
        <f>_xlfn.IFERROR(VLOOKUP($H89,'入力シート'!$B$54:$O$123,9,),"")</f>
      </c>
      <c r="L89" s="448">
        <f>_xlfn.IFERROR(VLOOKUP($A89,'入力シート'!$B$54:$O$123,9,),"")</f>
      </c>
      <c r="M89" s="448">
        <f>_xlfn.IFERROR(VLOOKUP($A89,'入力シート'!$B$54:$O$123,9,),"")</f>
      </c>
      <c r="N89" s="449">
        <f>_xlfn.IFERROR(VLOOKUP($A89,'入力シート'!$B$54:$O$123,9,),"")</f>
      </c>
      <c r="O89" s="426"/>
      <c r="P89" s="426"/>
      <c r="Q89" s="410"/>
    </row>
    <row r="90" spans="1:17" ht="16.5" customHeight="1">
      <c r="A90" s="451"/>
      <c r="B90" s="428"/>
      <c r="C90" s="453"/>
      <c r="D90" s="63">
        <f>_xlfn.IFERROR(VLOOKUP($A89,'入力シート'!$B$54:$O$123,7,),"")</f>
      </c>
      <c r="E90" s="427"/>
      <c r="F90" s="427"/>
      <c r="G90" s="411"/>
      <c r="H90" s="451"/>
      <c r="I90" s="428"/>
      <c r="J90" s="453"/>
      <c r="K90" s="444">
        <f>_xlfn.IFERROR(VLOOKUP($H89,'入力シート'!$B$54:$O$123,7,),"")</f>
      </c>
      <c r="L90" s="445">
        <f>_xlfn.IFERROR(VLOOKUP($A89,'入力シート'!$B$54:$O$123,8,),"")</f>
      </c>
      <c r="M90" s="445">
        <f>_xlfn.IFERROR(VLOOKUP($A89,'入力シート'!$B$54:$O$123,8,),"")</f>
      </c>
      <c r="N90" s="446">
        <f>_xlfn.IFERROR(VLOOKUP($A89,'入力シート'!$B$54:$O$123,8,),"")</f>
      </c>
      <c r="O90" s="427"/>
      <c r="P90" s="427"/>
      <c r="Q90" s="411"/>
    </row>
    <row r="91" spans="1:17" ht="12" customHeight="1">
      <c r="A91" s="451">
        <v>41</v>
      </c>
      <c r="B91" s="428">
        <f>_xlfn.IFERROR(VLOOKUP($A91,'入力シート'!$B$54:$O$123,5,),"")</f>
      </c>
      <c r="C91" s="458">
        <f>_xlfn.IFERROR(VLOOKUP($A91,'入力シート'!$B$54:$O$123,6,),"")</f>
      </c>
      <c r="D91" s="110">
        <f>_xlfn.IFERROR(VLOOKUP($A91,'入力シート'!$B$54:$O$123,9,),"")</f>
      </c>
      <c r="E91" s="426"/>
      <c r="F91" s="426"/>
      <c r="G91" s="410"/>
      <c r="H91" s="451">
        <v>67</v>
      </c>
      <c r="I91" s="428">
        <f>_xlfn.IFERROR(VLOOKUP($H91,'入力シート'!$B$54:$O$123,5,),"")</f>
      </c>
      <c r="J91" s="458">
        <f>_xlfn.IFERROR(VLOOKUP($H91,'入力シート'!$B$54:$O$123,6,),"")</f>
      </c>
      <c r="K91" s="447">
        <f>_xlfn.IFERROR(VLOOKUP($H91,'入力シート'!$B$54:$O$123,9,),"")</f>
      </c>
      <c r="L91" s="448">
        <f>_xlfn.IFERROR(VLOOKUP($A91,'入力シート'!$B$54:$O$123,9,),"")</f>
      </c>
      <c r="M91" s="448">
        <f>_xlfn.IFERROR(VLOOKUP($A91,'入力シート'!$B$54:$O$123,9,),"")</f>
      </c>
      <c r="N91" s="449">
        <f>_xlfn.IFERROR(VLOOKUP($A91,'入力シート'!$B$54:$O$123,9,),"")</f>
      </c>
      <c r="O91" s="426"/>
      <c r="P91" s="426"/>
      <c r="Q91" s="410"/>
    </row>
    <row r="92" spans="1:17" ht="16.5" customHeight="1">
      <c r="A92" s="451"/>
      <c r="B92" s="428"/>
      <c r="C92" s="453"/>
      <c r="D92" s="63">
        <f>_xlfn.IFERROR(VLOOKUP($A91,'入力シート'!$B$54:$O$123,7,),"")</f>
      </c>
      <c r="E92" s="427"/>
      <c r="F92" s="427"/>
      <c r="G92" s="411"/>
      <c r="H92" s="451"/>
      <c r="I92" s="428"/>
      <c r="J92" s="453"/>
      <c r="K92" s="444">
        <f>_xlfn.IFERROR(VLOOKUP($H91,'入力シート'!$B$54:$O$123,7,),"")</f>
      </c>
      <c r="L92" s="445">
        <f>_xlfn.IFERROR(VLOOKUP($A91,'入力シート'!$B$54:$O$123,8,),"")</f>
      </c>
      <c r="M92" s="445">
        <f>_xlfn.IFERROR(VLOOKUP($A91,'入力シート'!$B$54:$O$123,8,),"")</f>
      </c>
      <c r="N92" s="446">
        <f>_xlfn.IFERROR(VLOOKUP($A91,'入力シート'!$B$54:$O$123,8,),"")</f>
      </c>
      <c r="O92" s="427"/>
      <c r="P92" s="427"/>
      <c r="Q92" s="411"/>
    </row>
    <row r="93" spans="1:17" ht="12" customHeight="1">
      <c r="A93" s="451">
        <v>42</v>
      </c>
      <c r="B93" s="428">
        <f>_xlfn.IFERROR(VLOOKUP($A93,'入力シート'!$B$54:$O$123,5,),"")</f>
      </c>
      <c r="C93" s="458">
        <f>_xlfn.IFERROR(VLOOKUP($A93,'入力シート'!$B$54:$O$123,6,),"")</f>
      </c>
      <c r="D93" s="110">
        <f>_xlfn.IFERROR(VLOOKUP($A93,'入力シート'!$B$54:$O$123,9,),"")</f>
      </c>
      <c r="E93" s="426"/>
      <c r="F93" s="426"/>
      <c r="G93" s="410"/>
      <c r="H93" s="451">
        <v>68</v>
      </c>
      <c r="I93" s="428">
        <f>_xlfn.IFERROR(VLOOKUP($H93,'入力シート'!$B$54:$O$123,5,),"")</f>
      </c>
      <c r="J93" s="458">
        <f>_xlfn.IFERROR(VLOOKUP($H93,'入力シート'!$B$54:$O$123,6,),"")</f>
      </c>
      <c r="K93" s="447">
        <f>_xlfn.IFERROR(VLOOKUP($H93,'入力シート'!$B$54:$O$123,9,),"")</f>
      </c>
      <c r="L93" s="448">
        <f>_xlfn.IFERROR(VLOOKUP($A93,'入力シート'!$B$54:$O$123,9,),"")</f>
      </c>
      <c r="M93" s="448">
        <f>_xlfn.IFERROR(VLOOKUP($A93,'入力シート'!$B$54:$O$123,9,),"")</f>
      </c>
      <c r="N93" s="449">
        <f>_xlfn.IFERROR(VLOOKUP($A93,'入力シート'!$B$54:$O$123,9,),"")</f>
      </c>
      <c r="O93" s="426"/>
      <c r="P93" s="426"/>
      <c r="Q93" s="410"/>
    </row>
    <row r="94" spans="1:17" ht="16.5" customHeight="1">
      <c r="A94" s="451"/>
      <c r="B94" s="428"/>
      <c r="C94" s="453"/>
      <c r="D94" s="63">
        <f>_xlfn.IFERROR(VLOOKUP($A93,'入力シート'!$B$54:$O$123,7,),"")</f>
      </c>
      <c r="E94" s="427"/>
      <c r="F94" s="427"/>
      <c r="G94" s="411"/>
      <c r="H94" s="451"/>
      <c r="I94" s="428"/>
      <c r="J94" s="453"/>
      <c r="K94" s="444">
        <f>_xlfn.IFERROR(VLOOKUP($H93,'入力シート'!$B$54:$O$123,7,),"")</f>
      </c>
      <c r="L94" s="445">
        <f>_xlfn.IFERROR(VLOOKUP($A93,'入力シート'!$B$54:$O$123,8,),"")</f>
      </c>
      <c r="M94" s="445">
        <f>_xlfn.IFERROR(VLOOKUP($A93,'入力シート'!$B$54:$O$123,8,),"")</f>
      </c>
      <c r="N94" s="446">
        <f>_xlfn.IFERROR(VLOOKUP($A93,'入力シート'!$B$54:$O$123,8,),"")</f>
      </c>
      <c r="O94" s="427"/>
      <c r="P94" s="427"/>
      <c r="Q94" s="411"/>
    </row>
    <row r="95" spans="1:17" ht="12" customHeight="1">
      <c r="A95" s="451">
        <v>43</v>
      </c>
      <c r="B95" s="428">
        <f>_xlfn.IFERROR(VLOOKUP($A95,'入力シート'!$B$54:$O$123,5,),"")</f>
      </c>
      <c r="C95" s="458">
        <f>_xlfn.IFERROR(VLOOKUP($A95,'入力シート'!$B$54:$O$123,6,),"")</f>
      </c>
      <c r="D95" s="110">
        <f>_xlfn.IFERROR(VLOOKUP($A95,'入力シート'!$B$54:$O$123,9,),"")</f>
      </c>
      <c r="E95" s="426"/>
      <c r="F95" s="426"/>
      <c r="G95" s="410"/>
      <c r="H95" s="451">
        <v>69</v>
      </c>
      <c r="I95" s="428">
        <f>_xlfn.IFERROR(VLOOKUP($H95,'入力シート'!$B$54:$O$123,5,),"")</f>
      </c>
      <c r="J95" s="458">
        <f>_xlfn.IFERROR(VLOOKUP($H95,'入力シート'!$B$54:$O$123,6,),"")</f>
      </c>
      <c r="K95" s="447">
        <f>_xlfn.IFERROR(VLOOKUP($H95,'入力シート'!$B$54:$O$123,9,),"")</f>
      </c>
      <c r="L95" s="448">
        <f>_xlfn.IFERROR(VLOOKUP($A95,'入力シート'!$B$54:$O$123,9,),"")</f>
      </c>
      <c r="M95" s="448">
        <f>_xlfn.IFERROR(VLOOKUP($A95,'入力シート'!$B$54:$O$123,9,),"")</f>
      </c>
      <c r="N95" s="449">
        <f>_xlfn.IFERROR(VLOOKUP($A95,'入力シート'!$B$54:$O$123,9,),"")</f>
      </c>
      <c r="O95" s="426"/>
      <c r="P95" s="426"/>
      <c r="Q95" s="410"/>
    </row>
    <row r="96" spans="1:17" ht="16.5" customHeight="1">
      <c r="A96" s="451"/>
      <c r="B96" s="428"/>
      <c r="C96" s="453"/>
      <c r="D96" s="63">
        <f>_xlfn.IFERROR(VLOOKUP($A95,'入力シート'!$B$54:$O$123,7,),"")</f>
      </c>
      <c r="E96" s="427"/>
      <c r="F96" s="427"/>
      <c r="G96" s="411"/>
      <c r="H96" s="451"/>
      <c r="I96" s="428"/>
      <c r="J96" s="453"/>
      <c r="K96" s="444">
        <f>_xlfn.IFERROR(VLOOKUP($H95,'入力シート'!$B$54:$O$123,7,),"")</f>
      </c>
      <c r="L96" s="445">
        <f>_xlfn.IFERROR(VLOOKUP($A95,'入力シート'!$B$54:$O$123,8,),"")</f>
      </c>
      <c r="M96" s="445">
        <f>_xlfn.IFERROR(VLOOKUP($A95,'入力シート'!$B$54:$O$123,8,),"")</f>
      </c>
      <c r="N96" s="446">
        <f>_xlfn.IFERROR(VLOOKUP($A95,'入力シート'!$B$54:$O$123,8,),"")</f>
      </c>
      <c r="O96" s="427"/>
      <c r="P96" s="427"/>
      <c r="Q96" s="411"/>
    </row>
    <row r="97" spans="1:17" ht="12" customHeight="1">
      <c r="A97" s="451">
        <v>44</v>
      </c>
      <c r="B97" s="428">
        <f>_xlfn.IFERROR(VLOOKUP($A97,'入力シート'!$B$54:$O$123,5,),"")</f>
      </c>
      <c r="C97" s="458">
        <f>_xlfn.IFERROR(VLOOKUP($A97,'入力シート'!$B$54:$O$123,6,),"")</f>
      </c>
      <c r="D97" s="110">
        <f>_xlfn.IFERROR(VLOOKUP($A97,'入力シート'!$B$54:$O$123,9,),"")</f>
      </c>
      <c r="E97" s="426"/>
      <c r="F97" s="426"/>
      <c r="G97" s="410"/>
      <c r="H97" s="451">
        <v>70</v>
      </c>
      <c r="I97" s="428">
        <f>_xlfn.IFERROR(VLOOKUP($H97,'入力シート'!$B$54:$O$123,5,),"")</f>
      </c>
      <c r="J97" s="453">
        <f>_xlfn.IFERROR(VLOOKUP($H97,'入力シート'!$B$54:$O$123,6,),"")</f>
      </c>
      <c r="K97" s="447">
        <f>_xlfn.IFERROR(VLOOKUP($H97,'入力シート'!$B$54:$O$123,9,),"")</f>
      </c>
      <c r="L97" s="448">
        <f>_xlfn.IFERROR(VLOOKUP($A97,'入力シート'!$B$54:$O$123,9,),"")</f>
      </c>
      <c r="M97" s="448">
        <f>_xlfn.IFERROR(VLOOKUP($A97,'入力シート'!$B$54:$O$123,9,),"")</f>
      </c>
      <c r="N97" s="449">
        <f>_xlfn.IFERROR(VLOOKUP($A97,'入力シート'!$B$54:$O$123,9,),"")</f>
      </c>
      <c r="O97" s="426"/>
      <c r="P97" s="426"/>
      <c r="Q97" s="410"/>
    </row>
    <row r="98" spans="1:17" ht="16.5" customHeight="1">
      <c r="A98" s="451"/>
      <c r="B98" s="428"/>
      <c r="C98" s="453"/>
      <c r="D98" s="63">
        <f>_xlfn.IFERROR(VLOOKUP($A97,'入力シート'!$B$54:$O$123,7,),"")</f>
      </c>
      <c r="E98" s="427"/>
      <c r="F98" s="427"/>
      <c r="G98" s="411"/>
      <c r="H98" s="451"/>
      <c r="I98" s="452"/>
      <c r="J98" s="454"/>
      <c r="K98" s="477">
        <f>_xlfn.IFERROR(VLOOKUP($H97,'入力シート'!$B$54:$O$123,7,),"")</f>
      </c>
      <c r="L98" s="478">
        <f>_xlfn.IFERROR(VLOOKUP($A97,'入力シート'!$B$54:$O$123,8,),"")</f>
      </c>
      <c r="M98" s="478">
        <f>_xlfn.IFERROR(VLOOKUP($A97,'入力シート'!$B$54:$O$123,8,),"")</f>
      </c>
      <c r="N98" s="479">
        <f>_xlfn.IFERROR(VLOOKUP($A97,'入力シート'!$B$54:$O$123,8,),"")</f>
      </c>
      <c r="O98" s="476"/>
      <c r="P98" s="476"/>
      <c r="Q98" s="412"/>
    </row>
    <row r="99" spans="1:17" ht="12" customHeight="1">
      <c r="A99" s="451">
        <v>45</v>
      </c>
      <c r="B99" s="428">
        <f>_xlfn.IFERROR(VLOOKUP($A99,'入力シート'!$B$54:$O$123,5,),"")</f>
      </c>
      <c r="C99" s="458">
        <f>_xlfn.IFERROR(VLOOKUP($A99,'入力シート'!$B$54:$O$123,6,),"")</f>
      </c>
      <c r="D99" s="110">
        <f>_xlfn.IFERROR(VLOOKUP($A99,'入力シート'!$B$54:$O$123,9,),"")</f>
      </c>
      <c r="E99" s="426"/>
      <c r="F99" s="426"/>
      <c r="G99" s="410"/>
      <c r="Q99" s="108"/>
    </row>
    <row r="100" spans="1:17" ht="16.5" customHeight="1">
      <c r="A100" s="451"/>
      <c r="B100" s="428"/>
      <c r="C100" s="453"/>
      <c r="D100" s="63">
        <f>_xlfn.IFERROR(VLOOKUP($A99,'入力シート'!$B$54:$O$123,7,),"")</f>
      </c>
      <c r="E100" s="427"/>
      <c r="F100" s="427"/>
      <c r="G100" s="411"/>
      <c r="Q100" s="108"/>
    </row>
    <row r="101" spans="1:17" ht="12" customHeight="1">
      <c r="A101" s="451">
        <v>46</v>
      </c>
      <c r="B101" s="428">
        <f>_xlfn.IFERROR(VLOOKUP($A101,'入力シート'!$B$54:$O$123,5,),"")</f>
      </c>
      <c r="C101" s="458">
        <f>_xlfn.IFERROR(VLOOKUP($A101,'入力シート'!$B$54:$O$123,6,),"")</f>
      </c>
      <c r="D101" s="110">
        <f>_xlfn.IFERROR(VLOOKUP($A101,'入力シート'!$B$54:$O$123,9,),"")</f>
      </c>
      <c r="E101" s="426"/>
      <c r="F101" s="426"/>
      <c r="G101" s="410"/>
      <c r="Q101" s="108"/>
    </row>
    <row r="102" spans="1:17" ht="16.5" customHeight="1">
      <c r="A102" s="451"/>
      <c r="B102" s="428"/>
      <c r="C102" s="453"/>
      <c r="D102" s="63">
        <f>_xlfn.IFERROR(VLOOKUP($A101,'入力シート'!$B$54:$O$123,7,),"")</f>
      </c>
      <c r="E102" s="427"/>
      <c r="F102" s="427"/>
      <c r="G102" s="411"/>
      <c r="Q102" s="108"/>
    </row>
    <row r="103" spans="1:17" ht="12" customHeight="1">
      <c r="A103" s="451">
        <v>47</v>
      </c>
      <c r="B103" s="428">
        <f>_xlfn.IFERROR(VLOOKUP($A103,'入力シート'!$B$54:$O$123,5,),"")</f>
      </c>
      <c r="C103" s="458">
        <f>_xlfn.IFERROR(VLOOKUP($A103,'入力シート'!$B$54:$O$123,6,),"")</f>
      </c>
      <c r="D103" s="110">
        <f>_xlfn.IFERROR(VLOOKUP($A103,'入力シート'!$B$54:$O$123,9,),"")</f>
      </c>
      <c r="E103" s="426"/>
      <c r="F103" s="426"/>
      <c r="G103" s="410"/>
      <c r="Q103" s="108"/>
    </row>
    <row r="104" spans="1:17" ht="16.5" customHeight="1">
      <c r="A104" s="451"/>
      <c r="B104" s="428"/>
      <c r="C104" s="453"/>
      <c r="D104" s="63">
        <f>_xlfn.IFERROR(VLOOKUP($A103,'入力シート'!$B$54:$O$123,7,),"")</f>
      </c>
      <c r="E104" s="427"/>
      <c r="F104" s="427"/>
      <c r="G104" s="411"/>
      <c r="Q104" s="108"/>
    </row>
    <row r="105" spans="1:17" ht="12" customHeight="1">
      <c r="A105" s="451">
        <v>48</v>
      </c>
      <c r="B105" s="428">
        <f>_xlfn.IFERROR(VLOOKUP($A105,'入力シート'!$B$54:$O$123,5,),"")</f>
      </c>
      <c r="C105" s="458">
        <f>_xlfn.IFERROR(VLOOKUP($A105,'入力シート'!$B$54:$O$123,6,),"")</f>
      </c>
      <c r="D105" s="110">
        <f>_xlfn.IFERROR(VLOOKUP($A105,'入力シート'!$B$54:$O$123,9,),"")</f>
      </c>
      <c r="E105" s="426"/>
      <c r="F105" s="426"/>
      <c r="G105" s="410"/>
      <c r="Q105" s="108"/>
    </row>
    <row r="106" spans="1:17" ht="16.5" customHeight="1">
      <c r="A106" s="451"/>
      <c r="B106" s="428"/>
      <c r="C106" s="453"/>
      <c r="D106" s="63">
        <f>_xlfn.IFERROR(VLOOKUP($A105,'入力シート'!$B$54:$O$123,7,),"")</f>
      </c>
      <c r="E106" s="427"/>
      <c r="F106" s="427"/>
      <c r="G106" s="411"/>
      <c r="Q106" s="108"/>
    </row>
    <row r="107" spans="1:17" ht="12" customHeight="1">
      <c r="A107" s="451">
        <v>49</v>
      </c>
      <c r="B107" s="428">
        <f>_xlfn.IFERROR(VLOOKUP($A107,'入力シート'!$B$54:$O$123,5,),"")</f>
      </c>
      <c r="C107" s="458">
        <f>_xlfn.IFERROR(VLOOKUP($A107,'入力シート'!$B$54:$O$123,6,),"")</f>
      </c>
      <c r="D107" s="110">
        <f>_xlfn.IFERROR(VLOOKUP($A107,'入力シート'!$B$54:$O$123,9,),"")</f>
      </c>
      <c r="E107" s="426"/>
      <c r="F107" s="426"/>
      <c r="G107" s="410"/>
      <c r="Q107" s="108"/>
    </row>
    <row r="108" spans="1:17" ht="16.5" customHeight="1">
      <c r="A108" s="451"/>
      <c r="B108" s="428"/>
      <c r="C108" s="453"/>
      <c r="D108" s="63">
        <f>_xlfn.IFERROR(VLOOKUP($A107,'入力シート'!$B$54:$O$123,7,),"")</f>
      </c>
      <c r="E108" s="427"/>
      <c r="F108" s="427"/>
      <c r="G108" s="411"/>
      <c r="I108" s="19" t="s">
        <v>148</v>
      </c>
      <c r="Q108" s="108"/>
    </row>
    <row r="109" spans="1:17" ht="12" customHeight="1">
      <c r="A109" s="451">
        <v>50</v>
      </c>
      <c r="B109" s="428">
        <f>_xlfn.IFERROR(VLOOKUP($A109,'入力シート'!$B$54:$O$123,5,),"")</f>
      </c>
      <c r="C109" s="458">
        <f>_xlfn.IFERROR(VLOOKUP($A109,'入力シート'!$B$54:$O$123,6,),"")</f>
      </c>
      <c r="D109" s="110">
        <f>_xlfn.IFERROR(VLOOKUP($A109,'入力シート'!$B$54:$O$123,9,),"")</f>
      </c>
      <c r="E109" s="426"/>
      <c r="F109" s="426"/>
      <c r="G109" s="410"/>
      <c r="I109" s="19" t="s">
        <v>149</v>
      </c>
      <c r="Q109" s="108"/>
    </row>
    <row r="110" spans="1:17" ht="16.5" customHeight="1">
      <c r="A110" s="451"/>
      <c r="B110" s="428"/>
      <c r="C110" s="453"/>
      <c r="D110" s="63">
        <f>_xlfn.IFERROR(VLOOKUP($A109,'入力シート'!$B$54:$O$123,7,),"")</f>
      </c>
      <c r="E110" s="427"/>
      <c r="F110" s="427"/>
      <c r="G110" s="411"/>
      <c r="I110" s="19" t="s">
        <v>142</v>
      </c>
      <c r="Q110" s="108"/>
    </row>
    <row r="111" spans="1:17" ht="12" customHeight="1">
      <c r="A111" s="451">
        <v>51</v>
      </c>
      <c r="B111" s="428">
        <f>_xlfn.IFERROR(VLOOKUP($A111,'入力シート'!$B$54:$O$123,5,),"")</f>
      </c>
      <c r="C111" s="458">
        <f>_xlfn.IFERROR(VLOOKUP($A111,'入力シート'!$B$54:$O$123,6,),"")</f>
      </c>
      <c r="D111" s="110">
        <f>_xlfn.IFERROR(VLOOKUP($A111,'入力シート'!$B$54:$O$123,9,),"")</f>
      </c>
      <c r="E111" s="426"/>
      <c r="F111" s="426"/>
      <c r="G111" s="410"/>
      <c r="Q111" s="108"/>
    </row>
    <row r="112" spans="1:17" ht="16.5" customHeight="1">
      <c r="A112" s="451"/>
      <c r="B112" s="428"/>
      <c r="C112" s="453"/>
      <c r="D112" s="63">
        <f>_xlfn.IFERROR(VLOOKUP($A111,'入力シート'!$B$54:$O$123,7,),"")</f>
      </c>
      <c r="E112" s="427"/>
      <c r="F112" s="427"/>
      <c r="G112" s="411"/>
      <c r="I112" s="419" t="s">
        <v>84</v>
      </c>
      <c r="J112" s="420"/>
      <c r="K112" s="404"/>
      <c r="L112" s="404"/>
      <c r="M112" s="404"/>
      <c r="N112" s="404"/>
      <c r="O112" s="404"/>
      <c r="P112" s="404"/>
      <c r="Q112" s="405"/>
    </row>
    <row r="113" spans="1:17" ht="12" customHeight="1">
      <c r="A113" s="451">
        <v>52</v>
      </c>
      <c r="B113" s="428">
        <f>_xlfn.IFERROR(VLOOKUP($A113,'入力シート'!$B$54:$O$123,5,),"")</f>
      </c>
      <c r="C113" s="453">
        <f>_xlfn.IFERROR(VLOOKUP($A113,'入力シート'!$B$54:$O$123,6,),"")</f>
      </c>
      <c r="D113" s="110">
        <f>_xlfn.IFERROR(VLOOKUP($A113,'入力シート'!$B$54:$O$123,9,),"")</f>
      </c>
      <c r="E113" s="426"/>
      <c r="F113" s="426"/>
      <c r="G113" s="410"/>
      <c r="I113" s="421"/>
      <c r="J113" s="422"/>
      <c r="K113" s="406"/>
      <c r="L113" s="406"/>
      <c r="M113" s="406"/>
      <c r="N113" s="406"/>
      <c r="O113" s="406"/>
      <c r="P113" s="406"/>
      <c r="Q113" s="407"/>
    </row>
    <row r="114" spans="1:17" ht="16.5" customHeight="1">
      <c r="A114" s="451"/>
      <c r="B114" s="452"/>
      <c r="C114" s="454"/>
      <c r="D114" s="65">
        <f>_xlfn.IFERROR(VLOOKUP($A113,'入力シート'!$B$54:$O$123,7,),"")</f>
      </c>
      <c r="E114" s="476"/>
      <c r="F114" s="476"/>
      <c r="G114" s="412"/>
      <c r="I114" s="423"/>
      <c r="J114" s="424"/>
      <c r="K114" s="408"/>
      <c r="L114" s="408"/>
      <c r="M114" s="408"/>
      <c r="N114" s="408"/>
      <c r="O114" s="408"/>
      <c r="P114" s="408"/>
      <c r="Q114" s="409"/>
    </row>
    <row r="115" ht="3.75" customHeight="1"/>
  </sheetData>
  <sheetProtection password="852D" sheet="1" scenarios="1"/>
  <mergeCells count="564">
    <mergeCell ref="G58:G59"/>
    <mergeCell ref="B1:P1"/>
    <mergeCell ref="A58:A59"/>
    <mergeCell ref="B58:B59"/>
    <mergeCell ref="C58:C59"/>
    <mergeCell ref="A56:A57"/>
    <mergeCell ref="B56:B57"/>
    <mergeCell ref="C56:C57"/>
    <mergeCell ref="E56:E57"/>
    <mergeCell ref="F56:F57"/>
    <mergeCell ref="A28:A29"/>
    <mergeCell ref="B28:B29"/>
    <mergeCell ref="C28:C29"/>
    <mergeCell ref="G56:G57"/>
    <mergeCell ref="A54:A55"/>
    <mergeCell ref="B54:B55"/>
    <mergeCell ref="C54:C55"/>
    <mergeCell ref="E54:E55"/>
    <mergeCell ref="F54:F55"/>
    <mergeCell ref="G54:G55"/>
    <mergeCell ref="A52:A53"/>
    <mergeCell ref="B52:B53"/>
    <mergeCell ref="C52:C53"/>
    <mergeCell ref="E52:E53"/>
    <mergeCell ref="F52:F53"/>
    <mergeCell ref="G52:G53"/>
    <mergeCell ref="E28:E29"/>
    <mergeCell ref="F28:F29"/>
    <mergeCell ref="G28:G29"/>
    <mergeCell ref="I24:J25"/>
    <mergeCell ref="A26:A27"/>
    <mergeCell ref="B26:B27"/>
    <mergeCell ref="C26:C27"/>
    <mergeCell ref="E26:E27"/>
    <mergeCell ref="F26:F27"/>
    <mergeCell ref="G26:G27"/>
    <mergeCell ref="H26:H27"/>
    <mergeCell ref="I26:J27"/>
    <mergeCell ref="A24:A25"/>
    <mergeCell ref="B24:B25"/>
    <mergeCell ref="C24:C25"/>
    <mergeCell ref="F24:F25"/>
    <mergeCell ref="G24:G25"/>
    <mergeCell ref="H24:H25"/>
    <mergeCell ref="A50:A51"/>
    <mergeCell ref="B50:B51"/>
    <mergeCell ref="C50:C51"/>
    <mergeCell ref="O48:P49"/>
    <mergeCell ref="A63:A64"/>
    <mergeCell ref="B63:B64"/>
    <mergeCell ref="C63:C64"/>
    <mergeCell ref="E61:E62"/>
    <mergeCell ref="F61:F62"/>
    <mergeCell ref="G61:G62"/>
    <mergeCell ref="M46:N47"/>
    <mergeCell ref="M50:N51"/>
    <mergeCell ref="E63:E64"/>
    <mergeCell ref="F63:F64"/>
    <mergeCell ref="G63:G64"/>
    <mergeCell ref="G50:G51"/>
    <mergeCell ref="K48:L49"/>
    <mergeCell ref="E46:E47"/>
    <mergeCell ref="E58:E59"/>
    <mergeCell ref="F58:F59"/>
    <mergeCell ref="O46:P47"/>
    <mergeCell ref="K50:L51"/>
    <mergeCell ref="O50:P51"/>
    <mergeCell ref="E48:E49"/>
    <mergeCell ref="F48:F49"/>
    <mergeCell ref="G48:G49"/>
    <mergeCell ref="F46:F47"/>
    <mergeCell ref="G46:G47"/>
    <mergeCell ref="M48:N49"/>
    <mergeCell ref="K46:L47"/>
    <mergeCell ref="F50:F51"/>
    <mergeCell ref="E44:E45"/>
    <mergeCell ref="F44:F45"/>
    <mergeCell ref="G44:G45"/>
    <mergeCell ref="E50:E51"/>
    <mergeCell ref="I46:J47"/>
    <mergeCell ref="I48:J49"/>
    <mergeCell ref="I50:J51"/>
    <mergeCell ref="A48:A49"/>
    <mergeCell ref="B48:B49"/>
    <mergeCell ref="C48:C49"/>
    <mergeCell ref="A46:A47"/>
    <mergeCell ref="B46:B47"/>
    <mergeCell ref="C46:C47"/>
    <mergeCell ref="A44:A45"/>
    <mergeCell ref="B44:B45"/>
    <mergeCell ref="C44:C45"/>
    <mergeCell ref="A42:A43"/>
    <mergeCell ref="K42:L43"/>
    <mergeCell ref="M42:N43"/>
    <mergeCell ref="E42:E43"/>
    <mergeCell ref="F42:F43"/>
    <mergeCell ref="G42:G43"/>
    <mergeCell ref="B42:B43"/>
    <mergeCell ref="C42:C43"/>
    <mergeCell ref="G40:G41"/>
    <mergeCell ref="K44:L45"/>
    <mergeCell ref="M44:N45"/>
    <mergeCell ref="I41:P41"/>
    <mergeCell ref="O42:P43"/>
    <mergeCell ref="O44:P45"/>
    <mergeCell ref="I42:J43"/>
    <mergeCell ref="I44:J45"/>
    <mergeCell ref="A40:A41"/>
    <mergeCell ref="B40:B41"/>
    <mergeCell ref="C40:C41"/>
    <mergeCell ref="H36:H37"/>
    <mergeCell ref="E40:E41"/>
    <mergeCell ref="F40:F41"/>
    <mergeCell ref="E38:E39"/>
    <mergeCell ref="F38:F39"/>
    <mergeCell ref="G38:G39"/>
    <mergeCell ref="E36:E37"/>
    <mergeCell ref="A38:A39"/>
    <mergeCell ref="B38:B39"/>
    <mergeCell ref="C38:C39"/>
    <mergeCell ref="G36:G37"/>
    <mergeCell ref="A36:A37"/>
    <mergeCell ref="B36:B37"/>
    <mergeCell ref="C36:C37"/>
    <mergeCell ref="A30:A31"/>
    <mergeCell ref="B30:B31"/>
    <mergeCell ref="C30:C31"/>
    <mergeCell ref="F36:F37"/>
    <mergeCell ref="E34:E35"/>
    <mergeCell ref="F34:F35"/>
    <mergeCell ref="A32:A33"/>
    <mergeCell ref="B32:B33"/>
    <mergeCell ref="C32:C33"/>
    <mergeCell ref="E32:E33"/>
    <mergeCell ref="A34:A35"/>
    <mergeCell ref="B34:B35"/>
    <mergeCell ref="C34:C35"/>
    <mergeCell ref="G32:G33"/>
    <mergeCell ref="H32:H33"/>
    <mergeCell ref="G34:G35"/>
    <mergeCell ref="F32:F33"/>
    <mergeCell ref="H34:H35"/>
    <mergeCell ref="H20:H21"/>
    <mergeCell ref="F22:F23"/>
    <mergeCell ref="G22:G23"/>
    <mergeCell ref="E20:E21"/>
    <mergeCell ref="H22:H23"/>
    <mergeCell ref="H30:H31"/>
    <mergeCell ref="E24:E25"/>
    <mergeCell ref="H28:H29"/>
    <mergeCell ref="E30:E31"/>
    <mergeCell ref="F30:F31"/>
    <mergeCell ref="G30:G31"/>
    <mergeCell ref="A22:A23"/>
    <mergeCell ref="B22:B23"/>
    <mergeCell ref="C22:C23"/>
    <mergeCell ref="E22:E23"/>
    <mergeCell ref="F18:F19"/>
    <mergeCell ref="G18:G19"/>
    <mergeCell ref="F20:F21"/>
    <mergeCell ref="G20:G21"/>
    <mergeCell ref="A18:A19"/>
    <mergeCell ref="B18:B19"/>
    <mergeCell ref="C18:C19"/>
    <mergeCell ref="E18:E19"/>
    <mergeCell ref="A20:A21"/>
    <mergeCell ref="B20:B21"/>
    <mergeCell ref="C20:C21"/>
    <mergeCell ref="A16:A17"/>
    <mergeCell ref="B16:B17"/>
    <mergeCell ref="C16:C17"/>
    <mergeCell ref="E16:E17"/>
    <mergeCell ref="F16:F17"/>
    <mergeCell ref="G16:G17"/>
    <mergeCell ref="A14:A15"/>
    <mergeCell ref="B14:B15"/>
    <mergeCell ref="C14:C15"/>
    <mergeCell ref="E14:E15"/>
    <mergeCell ref="F14:F15"/>
    <mergeCell ref="G14:G15"/>
    <mergeCell ref="E10:E11"/>
    <mergeCell ref="F10:F11"/>
    <mergeCell ref="G10:G11"/>
    <mergeCell ref="A12:A13"/>
    <mergeCell ref="B12:B13"/>
    <mergeCell ref="C12:C13"/>
    <mergeCell ref="E12:E13"/>
    <mergeCell ref="F12:F13"/>
    <mergeCell ref="G12:G13"/>
    <mergeCell ref="A8:A9"/>
    <mergeCell ref="B8:B9"/>
    <mergeCell ref="C8:C9"/>
    <mergeCell ref="E8:E9"/>
    <mergeCell ref="F8:F9"/>
    <mergeCell ref="G8:G9"/>
    <mergeCell ref="A10:A11"/>
    <mergeCell ref="B10:B11"/>
    <mergeCell ref="C10:C11"/>
    <mergeCell ref="K97:N97"/>
    <mergeCell ref="K98:N98"/>
    <mergeCell ref="B3:C4"/>
    <mergeCell ref="D3:G3"/>
    <mergeCell ref="D4:G4"/>
    <mergeCell ref="B6:B7"/>
    <mergeCell ref="C6:C7"/>
    <mergeCell ref="E6:E7"/>
    <mergeCell ref="F6:F7"/>
    <mergeCell ref="G6:G7"/>
    <mergeCell ref="E105:E106"/>
    <mergeCell ref="K79:N79"/>
    <mergeCell ref="K80:N80"/>
    <mergeCell ref="K84:N84"/>
    <mergeCell ref="K85:N85"/>
    <mergeCell ref="K86:N86"/>
    <mergeCell ref="K90:N90"/>
    <mergeCell ref="K91:N91"/>
    <mergeCell ref="K92:N92"/>
    <mergeCell ref="K94:N94"/>
    <mergeCell ref="F105:F106"/>
    <mergeCell ref="G105:G106"/>
    <mergeCell ref="A107:A108"/>
    <mergeCell ref="B107:B108"/>
    <mergeCell ref="C107:C108"/>
    <mergeCell ref="E107:E108"/>
    <mergeCell ref="F107:F108"/>
    <mergeCell ref="A105:A106"/>
    <mergeCell ref="B105:B106"/>
    <mergeCell ref="C105:C106"/>
    <mergeCell ref="G107:G108"/>
    <mergeCell ref="A109:A110"/>
    <mergeCell ref="B109:B110"/>
    <mergeCell ref="C109:C110"/>
    <mergeCell ref="E109:E110"/>
    <mergeCell ref="F109:F110"/>
    <mergeCell ref="G109:G110"/>
    <mergeCell ref="K66:N66"/>
    <mergeCell ref="K67:N67"/>
    <mergeCell ref="K68:N68"/>
    <mergeCell ref="K69:N69"/>
    <mergeCell ref="K70:N70"/>
    <mergeCell ref="K74:N74"/>
    <mergeCell ref="A113:A114"/>
    <mergeCell ref="B113:B114"/>
    <mergeCell ref="C113:C114"/>
    <mergeCell ref="E113:E114"/>
    <mergeCell ref="A111:A112"/>
    <mergeCell ref="B111:B112"/>
    <mergeCell ref="C111:C112"/>
    <mergeCell ref="F113:F114"/>
    <mergeCell ref="G113:G114"/>
    <mergeCell ref="A95:A96"/>
    <mergeCell ref="B95:B96"/>
    <mergeCell ref="C95:C96"/>
    <mergeCell ref="E95:E96"/>
    <mergeCell ref="F95:F96"/>
    <mergeCell ref="E111:E112"/>
    <mergeCell ref="F111:F112"/>
    <mergeCell ref="G111:G112"/>
    <mergeCell ref="K93:N93"/>
    <mergeCell ref="G95:G96"/>
    <mergeCell ref="A97:A98"/>
    <mergeCell ref="B97:B98"/>
    <mergeCell ref="C97:C98"/>
    <mergeCell ref="E97:E98"/>
    <mergeCell ref="F97:F98"/>
    <mergeCell ref="G97:G98"/>
    <mergeCell ref="K95:N95"/>
    <mergeCell ref="K96:N96"/>
    <mergeCell ref="O93:O94"/>
    <mergeCell ref="P93:P94"/>
    <mergeCell ref="O95:O96"/>
    <mergeCell ref="P95:P96"/>
    <mergeCell ref="O97:O98"/>
    <mergeCell ref="P97:P98"/>
    <mergeCell ref="G99:G100"/>
    <mergeCell ref="A101:A102"/>
    <mergeCell ref="B101:B102"/>
    <mergeCell ref="C101:C102"/>
    <mergeCell ref="E101:E102"/>
    <mergeCell ref="A99:A100"/>
    <mergeCell ref="B99:B100"/>
    <mergeCell ref="C99:C100"/>
    <mergeCell ref="B103:B104"/>
    <mergeCell ref="C103:C104"/>
    <mergeCell ref="E103:E104"/>
    <mergeCell ref="F103:F104"/>
    <mergeCell ref="E99:E100"/>
    <mergeCell ref="F99:F100"/>
    <mergeCell ref="G103:G104"/>
    <mergeCell ref="A85:A86"/>
    <mergeCell ref="B85:B86"/>
    <mergeCell ref="C85:C86"/>
    <mergeCell ref="E85:E86"/>
    <mergeCell ref="F85:F86"/>
    <mergeCell ref="G85:G86"/>
    <mergeCell ref="F101:F102"/>
    <mergeCell ref="G101:G102"/>
    <mergeCell ref="A103:A104"/>
    <mergeCell ref="O89:O90"/>
    <mergeCell ref="P89:P90"/>
    <mergeCell ref="O91:O92"/>
    <mergeCell ref="P91:P92"/>
    <mergeCell ref="K87:N87"/>
    <mergeCell ref="K88:N88"/>
    <mergeCell ref="K89:N89"/>
    <mergeCell ref="E87:E88"/>
    <mergeCell ref="F87:F88"/>
    <mergeCell ref="G87:G88"/>
    <mergeCell ref="A89:A90"/>
    <mergeCell ref="B89:B90"/>
    <mergeCell ref="C89:C90"/>
    <mergeCell ref="E89:E90"/>
    <mergeCell ref="A87:A88"/>
    <mergeCell ref="B87:B88"/>
    <mergeCell ref="C87:C88"/>
    <mergeCell ref="F89:F90"/>
    <mergeCell ref="G89:G90"/>
    <mergeCell ref="A91:A92"/>
    <mergeCell ref="B91:B92"/>
    <mergeCell ref="C91:C92"/>
    <mergeCell ref="E91:E92"/>
    <mergeCell ref="F91:F92"/>
    <mergeCell ref="G91:G92"/>
    <mergeCell ref="A93:A94"/>
    <mergeCell ref="B93:B94"/>
    <mergeCell ref="C93:C94"/>
    <mergeCell ref="E93:E94"/>
    <mergeCell ref="F93:F94"/>
    <mergeCell ref="G93:G94"/>
    <mergeCell ref="O85:O86"/>
    <mergeCell ref="P85:P86"/>
    <mergeCell ref="O87:O88"/>
    <mergeCell ref="P87:P88"/>
    <mergeCell ref="K75:N75"/>
    <mergeCell ref="K76:N76"/>
    <mergeCell ref="K77:N77"/>
    <mergeCell ref="K78:N78"/>
    <mergeCell ref="O77:O78"/>
    <mergeCell ref="P77:P78"/>
    <mergeCell ref="E75:E76"/>
    <mergeCell ref="F75:F76"/>
    <mergeCell ref="G75:G76"/>
    <mergeCell ref="A77:A78"/>
    <mergeCell ref="B77:B78"/>
    <mergeCell ref="C77:C78"/>
    <mergeCell ref="E77:E78"/>
    <mergeCell ref="A75:A76"/>
    <mergeCell ref="B75:B76"/>
    <mergeCell ref="C75:C76"/>
    <mergeCell ref="F77:F78"/>
    <mergeCell ref="G77:G78"/>
    <mergeCell ref="A79:A80"/>
    <mergeCell ref="B79:B80"/>
    <mergeCell ref="C79:C80"/>
    <mergeCell ref="E79:E80"/>
    <mergeCell ref="F79:F80"/>
    <mergeCell ref="G79:G80"/>
    <mergeCell ref="A81:A82"/>
    <mergeCell ref="B81:B82"/>
    <mergeCell ref="C81:C82"/>
    <mergeCell ref="E81:E82"/>
    <mergeCell ref="F81:F82"/>
    <mergeCell ref="G81:G82"/>
    <mergeCell ref="B83:B84"/>
    <mergeCell ref="C83:C84"/>
    <mergeCell ref="O81:O82"/>
    <mergeCell ref="P81:P82"/>
    <mergeCell ref="O83:O84"/>
    <mergeCell ref="P83:P84"/>
    <mergeCell ref="K81:N81"/>
    <mergeCell ref="K82:N82"/>
    <mergeCell ref="K83:N83"/>
    <mergeCell ref="H83:H84"/>
    <mergeCell ref="E67:E68"/>
    <mergeCell ref="F67:F68"/>
    <mergeCell ref="E83:E84"/>
    <mergeCell ref="F83:F84"/>
    <mergeCell ref="G83:G84"/>
    <mergeCell ref="A65:A66"/>
    <mergeCell ref="B65:B66"/>
    <mergeCell ref="C65:C66"/>
    <mergeCell ref="E65:E66"/>
    <mergeCell ref="A83:A84"/>
    <mergeCell ref="G67:G68"/>
    <mergeCell ref="A69:A70"/>
    <mergeCell ref="B69:B70"/>
    <mergeCell ref="C69:C70"/>
    <mergeCell ref="E69:E70"/>
    <mergeCell ref="F69:F70"/>
    <mergeCell ref="G69:G70"/>
    <mergeCell ref="A67:A68"/>
    <mergeCell ref="B67:B68"/>
    <mergeCell ref="C67:C68"/>
    <mergeCell ref="O79:O80"/>
    <mergeCell ref="P79:P80"/>
    <mergeCell ref="K71:N71"/>
    <mergeCell ref="K72:N72"/>
    <mergeCell ref="K73:N73"/>
    <mergeCell ref="E71:E72"/>
    <mergeCell ref="F71:F72"/>
    <mergeCell ref="G71:G72"/>
    <mergeCell ref="F73:F74"/>
    <mergeCell ref="G73:G74"/>
    <mergeCell ref="A73:A74"/>
    <mergeCell ref="B73:B74"/>
    <mergeCell ref="C73:C74"/>
    <mergeCell ref="E73:E74"/>
    <mergeCell ref="A71:A72"/>
    <mergeCell ref="B71:B72"/>
    <mergeCell ref="C71:C72"/>
    <mergeCell ref="I3:J4"/>
    <mergeCell ref="I6:J7"/>
    <mergeCell ref="I8:J9"/>
    <mergeCell ref="I10:J11"/>
    <mergeCell ref="I12:J13"/>
    <mergeCell ref="I14:J15"/>
    <mergeCell ref="I18:J19"/>
    <mergeCell ref="I20:J21"/>
    <mergeCell ref="I30:J31"/>
    <mergeCell ref="I32:J33"/>
    <mergeCell ref="I34:J35"/>
    <mergeCell ref="I36:J37"/>
    <mergeCell ref="I22:J23"/>
    <mergeCell ref="I28:J29"/>
    <mergeCell ref="B61:B62"/>
    <mergeCell ref="C61:C62"/>
    <mergeCell ref="H63:H64"/>
    <mergeCell ref="I63:I64"/>
    <mergeCell ref="J63:J64"/>
    <mergeCell ref="H65:H66"/>
    <mergeCell ref="F65:F66"/>
    <mergeCell ref="G65:G66"/>
    <mergeCell ref="J65:J66"/>
    <mergeCell ref="H67:H68"/>
    <mergeCell ref="I67:I68"/>
    <mergeCell ref="J67:J68"/>
    <mergeCell ref="H69:H70"/>
    <mergeCell ref="I69:I70"/>
    <mergeCell ref="J69:J70"/>
    <mergeCell ref="H71:H72"/>
    <mergeCell ref="I71:I72"/>
    <mergeCell ref="J71:J72"/>
    <mergeCell ref="H73:H74"/>
    <mergeCell ref="I73:I74"/>
    <mergeCell ref="J73:J74"/>
    <mergeCell ref="H75:H76"/>
    <mergeCell ref="I75:I76"/>
    <mergeCell ref="J75:J76"/>
    <mergeCell ref="H77:H78"/>
    <mergeCell ref="I77:I78"/>
    <mergeCell ref="J77:J78"/>
    <mergeCell ref="H79:H80"/>
    <mergeCell ref="I79:I80"/>
    <mergeCell ref="J79:J80"/>
    <mergeCell ref="H81:H82"/>
    <mergeCell ref="I81:I82"/>
    <mergeCell ref="J81:J82"/>
    <mergeCell ref="I83:I84"/>
    <mergeCell ref="J83:J84"/>
    <mergeCell ref="H85:H86"/>
    <mergeCell ref="I85:I86"/>
    <mergeCell ref="J85:J86"/>
    <mergeCell ref="H87:H88"/>
    <mergeCell ref="I87:I88"/>
    <mergeCell ref="J87:J88"/>
    <mergeCell ref="H89:H90"/>
    <mergeCell ref="I89:I90"/>
    <mergeCell ref="J89:J90"/>
    <mergeCell ref="H91:H92"/>
    <mergeCell ref="I91:I92"/>
    <mergeCell ref="J91:J92"/>
    <mergeCell ref="H93:H94"/>
    <mergeCell ref="I93:I94"/>
    <mergeCell ref="J93:J94"/>
    <mergeCell ref="H95:H96"/>
    <mergeCell ref="I95:I96"/>
    <mergeCell ref="J95:J96"/>
    <mergeCell ref="H97:H98"/>
    <mergeCell ref="I97:I98"/>
    <mergeCell ref="J97:J98"/>
    <mergeCell ref="I17:Q17"/>
    <mergeCell ref="O71:O72"/>
    <mergeCell ref="P71:P72"/>
    <mergeCell ref="O73:O74"/>
    <mergeCell ref="P73:P74"/>
    <mergeCell ref="O75:O76"/>
    <mergeCell ref="P75:P76"/>
    <mergeCell ref="K63:N63"/>
    <mergeCell ref="K64:N64"/>
    <mergeCell ref="K65:N65"/>
    <mergeCell ref="I112:J114"/>
    <mergeCell ref="O63:O64"/>
    <mergeCell ref="P63:P64"/>
    <mergeCell ref="O65:O66"/>
    <mergeCell ref="P65:P66"/>
    <mergeCell ref="O67:O68"/>
    <mergeCell ref="P67:P68"/>
    <mergeCell ref="O69:O70"/>
    <mergeCell ref="P69:P70"/>
    <mergeCell ref="I65:I66"/>
    <mergeCell ref="K36:O36"/>
    <mergeCell ref="K37:O37"/>
    <mergeCell ref="I61:I62"/>
    <mergeCell ref="J61:J62"/>
    <mergeCell ref="O61:O62"/>
    <mergeCell ref="P61:P62"/>
    <mergeCell ref="K61:N61"/>
    <mergeCell ref="K62:N62"/>
    <mergeCell ref="K57:Q59"/>
    <mergeCell ref="I57:J59"/>
    <mergeCell ref="K27:O27"/>
    <mergeCell ref="K28:O28"/>
    <mergeCell ref="K29:O29"/>
    <mergeCell ref="K33:O33"/>
    <mergeCell ref="K34:O34"/>
    <mergeCell ref="K35:O35"/>
    <mergeCell ref="Q61:Q62"/>
    <mergeCell ref="Q77:Q78"/>
    <mergeCell ref="Q63:Q64"/>
    <mergeCell ref="Q65:Q66"/>
    <mergeCell ref="P36:Q37"/>
    <mergeCell ref="K21:O21"/>
    <mergeCell ref="K22:O22"/>
    <mergeCell ref="K23:O23"/>
    <mergeCell ref="K24:O24"/>
    <mergeCell ref="K25:O25"/>
    <mergeCell ref="K26:O26"/>
    <mergeCell ref="Q81:Q82"/>
    <mergeCell ref="Q83:Q84"/>
    <mergeCell ref="Q85:Q86"/>
    <mergeCell ref="Q87:Q88"/>
    <mergeCell ref="Q89:Q90"/>
    <mergeCell ref="Q67:Q68"/>
    <mergeCell ref="Q69:Q70"/>
    <mergeCell ref="Q71:Q72"/>
    <mergeCell ref="Q73:Q74"/>
    <mergeCell ref="Q75:Q76"/>
    <mergeCell ref="K14:Q15"/>
    <mergeCell ref="K18:O18"/>
    <mergeCell ref="K19:O19"/>
    <mergeCell ref="K20:O20"/>
    <mergeCell ref="K112:Q114"/>
    <mergeCell ref="Q91:Q92"/>
    <mergeCell ref="Q93:Q94"/>
    <mergeCell ref="Q95:Q96"/>
    <mergeCell ref="Q97:Q98"/>
    <mergeCell ref="Q79:Q80"/>
    <mergeCell ref="P18:Q19"/>
    <mergeCell ref="P20:Q21"/>
    <mergeCell ref="P22:Q23"/>
    <mergeCell ref="P24:Q25"/>
    <mergeCell ref="P26:Q27"/>
    <mergeCell ref="K3:Q4"/>
    <mergeCell ref="K6:Q7"/>
    <mergeCell ref="K8:Q9"/>
    <mergeCell ref="K10:Q11"/>
    <mergeCell ref="K12:Q13"/>
    <mergeCell ref="P28:Q29"/>
    <mergeCell ref="P32:Q33"/>
    <mergeCell ref="P34:Q35"/>
    <mergeCell ref="K30:O30"/>
    <mergeCell ref="K31:O31"/>
    <mergeCell ref="K32:O32"/>
    <mergeCell ref="P30:Q31"/>
  </mergeCells>
  <conditionalFormatting sqref="B63:D114 B8:D59">
    <cfRule type="expression" priority="53" dxfId="47" stopIfTrue="1">
      <formula>$G8="○"</formula>
    </cfRule>
  </conditionalFormatting>
  <conditionalFormatting sqref="D9 D11 D13 D15 D17 D19 D21 D23 D25 D27 D29 D31 D33 D35 D37 D39 D41 D43 D45 D47 D49 D51 D53 D55 D57 D64:D74 D106:D114 D96:D104 D86:D94 D76:D84 D59">
    <cfRule type="expression" priority="54" dxfId="47" stopIfTrue="1">
      <formula>$G8="○"</formula>
    </cfRule>
  </conditionalFormatting>
  <conditionalFormatting sqref="D75">
    <cfRule type="expression" priority="52" dxfId="47" stopIfTrue="1">
      <formula>$J65533="○"</formula>
    </cfRule>
  </conditionalFormatting>
  <conditionalFormatting sqref="D113">
    <cfRule type="expression" priority="41" dxfId="47" stopIfTrue="1">
      <formula>$G31="○"</formula>
    </cfRule>
  </conditionalFormatting>
  <conditionalFormatting sqref="D105">
    <cfRule type="expression" priority="40" dxfId="47" stopIfTrue="1">
      <formula>$G27="○"</formula>
    </cfRule>
  </conditionalFormatting>
  <conditionalFormatting sqref="D109">
    <cfRule type="expression" priority="39" dxfId="47" stopIfTrue="1">
      <formula>$G31="○"</formula>
    </cfRule>
  </conditionalFormatting>
  <conditionalFormatting sqref="D105">
    <cfRule type="expression" priority="38" dxfId="47" stopIfTrue="1">
      <formula>$G31="○"</formula>
    </cfRule>
  </conditionalFormatting>
  <conditionalFormatting sqref="D105">
    <cfRule type="expression" priority="37" dxfId="47" stopIfTrue="1">
      <formula>$G41="○"</formula>
    </cfRule>
  </conditionalFormatting>
  <conditionalFormatting sqref="D105">
    <cfRule type="expression" priority="36" dxfId="47" stopIfTrue="1">
      <formula>$G51="○"</formula>
    </cfRule>
  </conditionalFormatting>
  <conditionalFormatting sqref="D105">
    <cfRule type="expression" priority="64" dxfId="47" stopIfTrue="1">
      <formula>$G64="○"</formula>
    </cfRule>
  </conditionalFormatting>
  <conditionalFormatting sqref="D103">
    <cfRule type="expression" priority="35" dxfId="47" stopIfTrue="1">
      <formula>$G21="○"</formula>
    </cfRule>
  </conditionalFormatting>
  <conditionalFormatting sqref="D95">
    <cfRule type="expression" priority="34" dxfId="47" stopIfTrue="1">
      <formula>$G17="○"</formula>
    </cfRule>
  </conditionalFormatting>
  <conditionalFormatting sqref="D99">
    <cfRule type="expression" priority="33" dxfId="47" stopIfTrue="1">
      <formula>$G21="○"</formula>
    </cfRule>
  </conditionalFormatting>
  <conditionalFormatting sqref="D95">
    <cfRule type="expression" priority="32" dxfId="47" stopIfTrue="1">
      <formula>$G21="○"</formula>
    </cfRule>
  </conditionalFormatting>
  <conditionalFormatting sqref="D95">
    <cfRule type="expression" priority="31" dxfId="47" stopIfTrue="1">
      <formula>$G31="○"</formula>
    </cfRule>
  </conditionalFormatting>
  <conditionalFormatting sqref="D95">
    <cfRule type="expression" priority="30" dxfId="47" stopIfTrue="1">
      <formula>$G41="○"</formula>
    </cfRule>
  </conditionalFormatting>
  <conditionalFormatting sqref="D95">
    <cfRule type="expression" priority="29" dxfId="47" stopIfTrue="1">
      <formula>$G51="○"</formula>
    </cfRule>
  </conditionalFormatting>
  <conditionalFormatting sqref="D95">
    <cfRule type="expression" priority="66" dxfId="47" stopIfTrue="1">
      <formula>$G64="○"</formula>
    </cfRule>
  </conditionalFormatting>
  <conditionalFormatting sqref="D93">
    <cfRule type="expression" priority="28" dxfId="47" stopIfTrue="1">
      <formula>$G11="○"</formula>
    </cfRule>
  </conditionalFormatting>
  <conditionalFormatting sqref="D85">
    <cfRule type="expression" priority="27" dxfId="47" stopIfTrue="1">
      <formula>$G7="○"</formula>
    </cfRule>
  </conditionalFormatting>
  <conditionalFormatting sqref="D89">
    <cfRule type="expression" priority="26" dxfId="47" stopIfTrue="1">
      <formula>$G11="○"</formula>
    </cfRule>
  </conditionalFormatting>
  <conditionalFormatting sqref="D85">
    <cfRule type="expression" priority="25" dxfId="47" stopIfTrue="1">
      <formula>$G11="○"</formula>
    </cfRule>
  </conditionalFormatting>
  <conditionalFormatting sqref="D85">
    <cfRule type="expression" priority="24" dxfId="47" stopIfTrue="1">
      <formula>$G21="○"</formula>
    </cfRule>
  </conditionalFormatting>
  <conditionalFormatting sqref="D85">
    <cfRule type="expression" priority="23" dxfId="47" stopIfTrue="1">
      <formula>$G31="○"</formula>
    </cfRule>
  </conditionalFormatting>
  <conditionalFormatting sqref="D85">
    <cfRule type="expression" priority="22" dxfId="47" stopIfTrue="1">
      <formula>$G41="○"</formula>
    </cfRule>
  </conditionalFormatting>
  <conditionalFormatting sqref="D85">
    <cfRule type="expression" priority="21" dxfId="47" stopIfTrue="1">
      <formula>$G51="○"</formula>
    </cfRule>
  </conditionalFormatting>
  <conditionalFormatting sqref="D85">
    <cfRule type="expression" priority="68" dxfId="47" stopIfTrue="1">
      <formula>$G64="○"</formula>
    </cfRule>
  </conditionalFormatting>
  <conditionalFormatting sqref="D83">
    <cfRule type="expression" priority="20" dxfId="47" stopIfTrue="1">
      <formula>$G1="○"</formula>
    </cfRule>
  </conditionalFormatting>
  <conditionalFormatting sqref="D79">
    <cfRule type="expression" priority="18" dxfId="47" stopIfTrue="1">
      <formula>$G1="○"</formula>
    </cfRule>
  </conditionalFormatting>
  <conditionalFormatting sqref="D75">
    <cfRule type="expression" priority="17" dxfId="47" stopIfTrue="1">
      <formula>$G1="○"</formula>
    </cfRule>
  </conditionalFormatting>
  <conditionalFormatting sqref="D75">
    <cfRule type="expression" priority="16" dxfId="47" stopIfTrue="1">
      <formula>$G11="○"</formula>
    </cfRule>
  </conditionalFormatting>
  <conditionalFormatting sqref="D75">
    <cfRule type="expression" priority="15" dxfId="47" stopIfTrue="1">
      <formula>$G21="○"</formula>
    </cfRule>
  </conditionalFormatting>
  <conditionalFormatting sqref="D75">
    <cfRule type="expression" priority="14" dxfId="47" stopIfTrue="1">
      <formula>$G31="○"</formula>
    </cfRule>
  </conditionalFormatting>
  <conditionalFormatting sqref="D75">
    <cfRule type="expression" priority="13" dxfId="47" stopIfTrue="1">
      <formula>$G41="○"</formula>
    </cfRule>
  </conditionalFormatting>
  <conditionalFormatting sqref="D75">
    <cfRule type="expression" priority="12" dxfId="47" stopIfTrue="1">
      <formula>$G51="○"</formula>
    </cfRule>
  </conditionalFormatting>
  <conditionalFormatting sqref="D75">
    <cfRule type="expression" priority="70" dxfId="47" stopIfTrue="1">
      <formula>$G64="○"</formula>
    </cfRule>
  </conditionalFormatting>
  <conditionalFormatting sqref="D65">
    <cfRule type="expression" priority="11" dxfId="47" stopIfTrue="1">
      <formula>$J65523="○"</formula>
    </cfRule>
  </conditionalFormatting>
  <conditionalFormatting sqref="D73">
    <cfRule type="expression" priority="10" dxfId="47" stopIfTrue="1">
      <formula>$J65527="○"</formula>
    </cfRule>
  </conditionalFormatting>
  <conditionalFormatting sqref="D69">
    <cfRule type="expression" priority="9" dxfId="47" stopIfTrue="1">
      <formula>$J65527="○"</formula>
    </cfRule>
  </conditionalFormatting>
  <conditionalFormatting sqref="D65">
    <cfRule type="expression" priority="8" dxfId="47" stopIfTrue="1">
      <formula>$J65527="○"</formula>
    </cfRule>
  </conditionalFormatting>
  <conditionalFormatting sqref="D65">
    <cfRule type="expression" priority="7" dxfId="47" stopIfTrue="1">
      <formula>$G1="○"</formula>
    </cfRule>
  </conditionalFormatting>
  <conditionalFormatting sqref="D65">
    <cfRule type="expression" priority="6" dxfId="47" stopIfTrue="1">
      <formula>$G11="○"</formula>
    </cfRule>
  </conditionalFormatting>
  <conditionalFormatting sqref="D65">
    <cfRule type="expression" priority="5" dxfId="47" stopIfTrue="1">
      <formula>$G21="○"</formula>
    </cfRule>
  </conditionalFormatting>
  <conditionalFormatting sqref="D65">
    <cfRule type="expression" priority="4" dxfId="47" stopIfTrue="1">
      <formula>$G31="○"</formula>
    </cfRule>
  </conditionalFormatting>
  <conditionalFormatting sqref="D65">
    <cfRule type="expression" priority="3" dxfId="47" stopIfTrue="1">
      <formula>$G41="○"</formula>
    </cfRule>
  </conditionalFormatting>
  <conditionalFormatting sqref="D65">
    <cfRule type="expression" priority="2" dxfId="47" stopIfTrue="1">
      <formula>$G51="○"</formula>
    </cfRule>
  </conditionalFormatting>
  <conditionalFormatting sqref="I63:J98">
    <cfRule type="expression" priority="1" dxfId="47" stopIfTrue="1">
      <formula>$G63="○"</formula>
    </cfRule>
  </conditionalFormatting>
  <dataValidations count="2">
    <dataValidation type="custom" operator="greaterThan" allowBlank="1" showInputMessage="1" showErrorMessage="1" errorTitle="先発メンバー選択エラー" error="先発メンバーは、１１人までです。" sqref="E5">
      <formula1>COUNTA(E8:E114)&lt;11</formula1>
    </dataValidation>
    <dataValidation type="list" allowBlank="1" showInputMessage="1" showErrorMessage="1" sqref="P20:Q37 E63:G114 O63:Q98 E8:G59">
      <formula1>"○"</formula1>
    </dataValidation>
  </dataValidations>
  <printOptions/>
  <pageMargins left="0.3937007874015748" right="0.1968503937007874" top="0.5905511811023623" bottom="0.5905511811023623" header="0.35433070866141736" footer="0.35433070866141736"/>
  <pageSetup fitToHeight="0" horizontalDpi="600" verticalDpi="600" orientation="portrait" paperSize="9" scale="97" r:id="rId1"/>
  <headerFooter>
    <oddHeader>&amp;R&amp;14（　&amp;P / &amp;N　）</oddHeader>
    <oddFooter>&amp;RVer 1.0 ( 2018.02.18 )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JAPAN Football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（財）日本サッカー協会</dc:creator>
  <cp:keywords/>
  <dc:description/>
  <cp:lastModifiedBy>keiaikai02</cp:lastModifiedBy>
  <cp:lastPrinted>2018-02-19T09:28:11Z</cp:lastPrinted>
  <dcterms:created xsi:type="dcterms:W3CDTF">2000-02-02T06:43:41Z</dcterms:created>
  <dcterms:modified xsi:type="dcterms:W3CDTF">2018-09-13T09:46:07Z</dcterms:modified>
  <cp:category/>
  <cp:version/>
  <cp:contentType/>
  <cp:contentStatus/>
</cp:coreProperties>
</file>